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uska\AppData\Local\Temp\7zO0752D8D3\"/>
    </mc:Choice>
  </mc:AlternateContent>
  <bookViews>
    <workbookView xWindow="-105" yWindow="-105" windowWidth="23250" windowHeight="12570" activeTab="3"/>
  </bookViews>
  <sheets>
    <sheet name="Pokyny pro vyplnění" sheetId="11" r:id="rId1"/>
    <sheet name="Stavba" sheetId="1" r:id="rId2"/>
    <sheet name="VzorPolozky" sheetId="10" state="hidden" r:id="rId3"/>
    <sheet name="02 01 Pol" sheetId="12" r:id="rId4"/>
  </sheets>
  <externalReferences>
    <externalReference r:id="rId5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'02 01 Pol'!$A$1:$G$166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2" i="12" l="1"/>
  <c r="G40" i="12"/>
  <c r="G38" i="12"/>
  <c r="G47" i="12"/>
  <c r="G67" i="12" l="1"/>
  <c r="G68" i="12"/>
  <c r="G69" i="12"/>
  <c r="G66" i="12"/>
  <c r="G134" i="12" l="1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33" i="12"/>
  <c r="G52" i="12"/>
  <c r="G132" i="12" l="1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72" i="12"/>
  <c r="G60" i="12"/>
  <c r="G61" i="12"/>
  <c r="G62" i="12"/>
  <c r="G63" i="12"/>
  <c r="G64" i="12"/>
  <c r="G65" i="12"/>
  <c r="G70" i="12"/>
  <c r="G59" i="12"/>
  <c r="G58" i="12"/>
  <c r="G57" i="12" s="1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93" i="12"/>
  <c r="G92" i="12" s="1"/>
  <c r="G71" i="12" l="1"/>
  <c r="I49" i="1"/>
  <c r="G9" i="12" l="1"/>
  <c r="G11" i="12"/>
  <c r="G13" i="12"/>
  <c r="G14" i="12"/>
  <c r="G16" i="12"/>
  <c r="G18" i="12"/>
  <c r="G8" i="12" s="1"/>
  <c r="G20" i="12"/>
  <c r="G23" i="12"/>
  <c r="G25" i="12"/>
  <c r="G28" i="12"/>
  <c r="G27" i="12" s="1"/>
  <c r="G31" i="12"/>
  <c r="G33" i="12"/>
  <c r="G45" i="12"/>
  <c r="G46" i="12"/>
  <c r="G49" i="12"/>
  <c r="G48" i="12" s="1"/>
  <c r="I48" i="1"/>
  <c r="I50" i="1"/>
  <c r="G126" i="12"/>
  <c r="G127" i="12"/>
  <c r="G128" i="12"/>
  <c r="G129" i="12"/>
  <c r="G130" i="12"/>
  <c r="G131" i="12"/>
  <c r="I19" i="1"/>
  <c r="G125" i="12" l="1"/>
  <c r="G44" i="12"/>
  <c r="G22" i="12"/>
  <c r="I44" i="1" s="1"/>
  <c r="I47" i="1"/>
  <c r="I17" i="1" s="1"/>
  <c r="I51" i="1"/>
  <c r="I45" i="1"/>
  <c r="I18" i="1"/>
  <c r="I52" i="1"/>
  <c r="I20" i="1" s="1"/>
  <c r="J28" i="1"/>
  <c r="J26" i="1"/>
  <c r="J23" i="1"/>
  <c r="J24" i="1"/>
  <c r="J25" i="1"/>
  <c r="J27" i="1"/>
  <c r="E24" i="1"/>
  <c r="E26" i="1"/>
  <c r="I46" i="1" l="1"/>
  <c r="G156" i="12"/>
  <c r="I43" i="1"/>
  <c r="A23" i="1" l="1"/>
  <c r="A24" i="1" s="1"/>
  <c r="I16" i="1"/>
  <c r="I21" i="1" s="1"/>
  <c r="G25" i="1" s="1"/>
  <c r="I53" i="1"/>
  <c r="J49" i="1" s="1"/>
  <c r="A25" i="1" l="1"/>
  <c r="A26" i="1" s="1"/>
  <c r="G28" i="1"/>
  <c r="G24" i="1"/>
  <c r="J52" i="1"/>
  <c r="J46" i="1"/>
  <c r="J50" i="1"/>
  <c r="J51" i="1"/>
  <c r="J44" i="1"/>
  <c r="J43" i="1"/>
  <c r="J48" i="1"/>
  <c r="J47" i="1"/>
  <c r="J45" i="1"/>
  <c r="G26" i="1" l="1"/>
  <c r="A27" i="1" s="1"/>
  <c r="G29" i="1" s="1"/>
  <c r="G27" i="1" s="1"/>
  <c r="J53" i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<sst xmlns="http://schemas.openxmlformats.org/spreadsheetml/2006/main" count="505" uniqueCount="335">
  <si>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</si>
  <si>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</si>
  <si>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</si>
  <si>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</si>
  <si>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</si>
  <si>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</si>
  <si>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</si>
  <si>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</si>
  <si>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</si>
  <si>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</si>
  <si>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</si>
  <si>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</si>
  <si>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</si>
  <si>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</si>
  <si>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</si>
  <si>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</si>
  <si>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</si>
  <si>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</si>
  <si>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</si>
  <si>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</si>
  <si>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</si>
  <si>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</si>
  <si>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</si>
  <si>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</si>
  <si>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</si>
  <si>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</si>
  <si>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</si>
  <si>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</si>
  <si>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</si>
  <si>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</si>
  <si>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</si>
  <si>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</si>
  <si>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</si>
  <si>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</si>
  <si>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</si>
  <si>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</si>
  <si>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</si>
  <si>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</si>
  <si>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</si>
  <si>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02</t>
  </si>
  <si>
    <t>Objekt:</t>
  </si>
  <si>
    <t>Rozpočet:</t>
  </si>
  <si>
    <t>20230420</t>
  </si>
  <si>
    <t>CZK</t>
  </si>
  <si>
    <t>Rekapitulace dílů</t>
  </si>
  <si>
    <t>Typ dílu</t>
  </si>
  <si>
    <t>62</t>
  </si>
  <si>
    <t>Úpravy povrchů vnější</t>
  </si>
  <si>
    <t>63</t>
  </si>
  <si>
    <t>Podlahy a podlahové konstrukce</t>
  </si>
  <si>
    <t>96</t>
  </si>
  <si>
    <t>Bourání konstrukcí</t>
  </si>
  <si>
    <t>99</t>
  </si>
  <si>
    <t>Staveništní přesun hmot</t>
  </si>
  <si>
    <t>783</t>
  </si>
  <si>
    <t>Nátěry</t>
  </si>
  <si>
    <t>Technologie chlazení</t>
  </si>
  <si>
    <t>M21</t>
  </si>
  <si>
    <t>Elektromontáže</t>
  </si>
  <si>
    <t>D96</t>
  </si>
  <si>
    <t>Přesuny suti a vybouraných hmot</t>
  </si>
  <si>
    <t>PSU</t>
  </si>
  <si>
    <t>ON</t>
  </si>
  <si>
    <t>Ostatní náklady pro část ASŘ</t>
  </si>
  <si>
    <t>VN</t>
  </si>
  <si>
    <t>P.č.</t>
  </si>
  <si>
    <t>Číslo položky</t>
  </si>
  <si>
    <t>Název položky</t>
  </si>
  <si>
    <t>MJ</t>
  </si>
  <si>
    <t>Množství</t>
  </si>
  <si>
    <t>Cena / MJ</t>
  </si>
  <si>
    <t>Díl:</t>
  </si>
  <si>
    <t>622474125</t>
  </si>
  <si>
    <t>Reprofilace beton.povrchů sanační maltou, tl.25 mm</t>
  </si>
  <si>
    <t>m2</t>
  </si>
  <si>
    <t>Odkaz na mn. položky pořadí 5 : 199,16750</t>
  </si>
  <si>
    <t>622474135</t>
  </si>
  <si>
    <t>Reprofilace beton.povrchů sanační maltou, tl.35 mm</t>
  </si>
  <si>
    <t>622474001</t>
  </si>
  <si>
    <t xml:space="preserve">Antikorozní ochranný nátěr ocelové výztuže </t>
  </si>
  <si>
    <t>m</t>
  </si>
  <si>
    <t>622473001</t>
  </si>
  <si>
    <t xml:space="preserve">Kontaktní nátěr  pod reprofil. </t>
  </si>
  <si>
    <t>Odkaz na mn. položky pořadí 12 : 199,16750</t>
  </si>
  <si>
    <t>622903111</t>
  </si>
  <si>
    <t>Očištění zdí a valů před opravou, ručně</t>
  </si>
  <si>
    <t>Reprofilace stěn sanační maltou  tl.2 mm</t>
  </si>
  <si>
    <t>632411904</t>
  </si>
  <si>
    <t xml:space="preserve">Penetrace savých podkladů </t>
  </si>
  <si>
    <t>Odkaz na mn. položky pořadí 15 : 56,19250</t>
  </si>
  <si>
    <t>632411150RT33</t>
  </si>
  <si>
    <t>Potěr samonivelační, ruční zpracování, tl. 60 mm cementový potěr, 30 MPa</t>
  </si>
  <si>
    <t>Odkaz na mn. položky pořadí 8 : 56,19250</t>
  </si>
  <si>
    <t>965042121</t>
  </si>
  <si>
    <t>Bourání mazanin betonových tl. 10 cm, pl. 1 m2 ručně tl. mazaniny 5 - 8 cm</t>
  </si>
  <si>
    <t>m3</t>
  </si>
  <si>
    <t>podlaha : 13,65*1,69*0,1</t>
  </si>
  <si>
    <t>podlaha : 19,6*1,69*0,1</t>
  </si>
  <si>
    <t>965049111</t>
  </si>
  <si>
    <t>Příplatek, bourání mazanin se svař. síťí tl. 10 cm jednostranná výztuž svařovanou sítí</t>
  </si>
  <si>
    <t>Odkaz na mn. položky pořadí 10 : 5,61925</t>
  </si>
  <si>
    <t>978021191Rxx</t>
  </si>
  <si>
    <t>stěna : 13,65*2,15*2</t>
  </si>
  <si>
    <t>stěna : 19,6*2,15*2</t>
  </si>
  <si>
    <t>podlaha : 13,65*1,69</t>
  </si>
  <si>
    <t>podlaha : 19,6*1,69</t>
  </si>
  <si>
    <t>999281145</t>
  </si>
  <si>
    <t>Přesun hmot pro opravy a údržbu do v. 6 m, nošením</t>
  </si>
  <si>
    <t>t</t>
  </si>
  <si>
    <t>Přesun hmot</t>
  </si>
  <si>
    <t>99928119xxxx</t>
  </si>
  <si>
    <t xml:space="preserve">Příplatek za zvýšený přesun hmot </t>
  </si>
  <si>
    <t>783851223</t>
  </si>
  <si>
    <t>ks</t>
  </si>
  <si>
    <t>M21-01</t>
  </si>
  <si>
    <t>979011111</t>
  </si>
  <si>
    <t>Svislá doprava suti a vybour. hmot za 2.NP a 1.PP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</si>
  <si>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</si>
  <si>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</si>
  <si>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</si>
  <si>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</si>
  <si>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</si>
  <si>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</si>
  <si>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979083112</t>
  </si>
  <si>
    <t>Vodorovné přemístění suti na skládku do 1000 m</t>
  </si>
  <si>
    <t>979990101</t>
  </si>
  <si>
    <t>Poplatek za uložení směsi betonu a cihel skupina 170101 a 170102</t>
  </si>
  <si>
    <t>ON 001</t>
  </si>
  <si>
    <t>GZS , skladový, obytny a soc zázemí stavby po dobu výstavby</t>
  </si>
  <si>
    <t>kpl</t>
  </si>
  <si>
    <t>ON 002</t>
  </si>
  <si>
    <t>Poplatek za spotřebované energie</t>
  </si>
  <si>
    <t>Provozní vlivy</t>
  </si>
  <si>
    <t>soubor</t>
  </si>
  <si>
    <t>ON 006</t>
  </si>
  <si>
    <t>Čištění přilehlých komunikací a prostor dotčených výstavbou po dobu stavby</t>
  </si>
  <si>
    <t>ON 014</t>
  </si>
  <si>
    <t>Individuální zkoušky, odtrhy a pod vč. TP provedení sanačních prací</t>
  </si>
  <si>
    <t>ON 018</t>
  </si>
  <si>
    <t>Fotodokumentace před zahájením stavby a během celého průběhu výstavby</t>
  </si>
  <si>
    <t>ON 033</t>
  </si>
  <si>
    <t>Předání všech dokladů v počtu dle SoD</t>
  </si>
  <si>
    <t>ON 045</t>
  </si>
  <si>
    <t>Předání rizik zhotovitele a subdodavatelů koordinátorovi BOZP pro zpracování plánu BOZP</t>
  </si>
  <si>
    <t>ON 046</t>
  </si>
  <si>
    <t>Vypracování plánu BOZP, k předložení AD, TDI a koordinátorovi BOZP</t>
  </si>
  <si>
    <t>Poznámky uchazeče k zadání</t>
  </si>
  <si>
    <t>R_731 1</t>
  </si>
  <si>
    <t>Demontáž ocelového potrubí DN250</t>
  </si>
  <si>
    <t>R_731 2</t>
  </si>
  <si>
    <t>Demontáž tepelné izolace potrubí DN250</t>
  </si>
  <si>
    <t>R_731 3</t>
  </si>
  <si>
    <t>Uzavírací klapka mezipřírubová DN250/PN16; nerezové uzavírací těleso a táhlo minimálně AISI304; kvs 7350</t>
  </si>
  <si>
    <t xml:space="preserve"> ks </t>
  </si>
  <si>
    <t xml:space="preserve">Potrubí nerez 254x2,0; AISI304; 6 m </t>
  </si>
  <si>
    <t xml:space="preserve"> m </t>
  </si>
  <si>
    <t xml:space="preserve">Oblouk nerez 90° 1,5D 254x2,0; AISI304 </t>
  </si>
  <si>
    <t>Příruba točivá hliník DN250/PN16 s lemovým kroužkem nerez 254x2,0; AISI304</t>
  </si>
  <si>
    <t>Izolace ze syntetického kaučuku tl. 25 mm; role; µ &gt;= 8000; λ &lt;= 0,036 W/mK při 0°C; B-s3, d0</t>
  </si>
  <si>
    <t xml:space="preserve"> m2 </t>
  </si>
  <si>
    <t>Nemrznoucí směs na bázi mravenčanu draselného; 35% roztok; bod tuhnutí -26°C; mechanické vlastnosti (při teplotě -15°C): hustota= 1230 kg/m3; viskozita 4,58 cP; měrná tepelná kapacita= 2996 J/kgK</t>
  </si>
  <si>
    <t xml:space="preserve"> m3 </t>
  </si>
  <si>
    <t>závitová tyč M16</t>
  </si>
  <si>
    <t>R_995 26</t>
  </si>
  <si>
    <t>závitová tyč M20</t>
  </si>
  <si>
    <t>R_995 27</t>
  </si>
  <si>
    <t>Kluzné uložení valivé M12/16</t>
  </si>
  <si>
    <t>R_995 28</t>
  </si>
  <si>
    <t>Objímka chladivové potrubí; potrubí 250-275mm; iz 25 mm; závit spojení M16</t>
  </si>
  <si>
    <t>R_995 29</t>
  </si>
  <si>
    <t>Kluzné uložení potrubí M12/16 dvojité</t>
  </si>
  <si>
    <t>R_995 31</t>
  </si>
  <si>
    <t>Křížno-kluzné uložení</t>
  </si>
  <si>
    <t>R_995 32</t>
  </si>
  <si>
    <t>Nosník systémový 41 mm dvojitý</t>
  </si>
  <si>
    <t>R_995 33</t>
  </si>
  <si>
    <t>Nosníková matka M12</t>
  </si>
  <si>
    <t>R_995 34</t>
  </si>
  <si>
    <t>Nosníková patka 21-41 45 stupňů</t>
  </si>
  <si>
    <t>R_995 35</t>
  </si>
  <si>
    <t>Nosníková patka 21-72</t>
  </si>
  <si>
    <t>R_995 36</t>
  </si>
  <si>
    <t>Úhelník se 4 otvory</t>
  </si>
  <si>
    <t>R_995 37</t>
  </si>
  <si>
    <t>Expanzní kotva do betonu M10-83</t>
  </si>
  <si>
    <t>R_995 38</t>
  </si>
  <si>
    <t>Expanzní kotva do betonu M12-100</t>
  </si>
  <si>
    <t>R_995 39</t>
  </si>
  <si>
    <t>Nosníková patka 21-41</t>
  </si>
  <si>
    <t>R_995 40</t>
  </si>
  <si>
    <t>Nosník systémový 41 mm L</t>
  </si>
  <si>
    <t>R_995 41</t>
  </si>
  <si>
    <t xml:space="preserve">Spojovací čep </t>
  </si>
  <si>
    <t>R_995 42</t>
  </si>
  <si>
    <t>Šroub M12x25 Zn DIN 933 8.8</t>
  </si>
  <si>
    <t>R_995 43</t>
  </si>
  <si>
    <t>Pevný bod kompaktní</t>
  </si>
  <si>
    <t>R_995 44</t>
  </si>
  <si>
    <t>Objímka pro pevné uložení potrubí; potrubí 250-275mm; závit M20</t>
  </si>
  <si>
    <t>R_995 46</t>
  </si>
  <si>
    <t>Koordinační činnost zhotovitele</t>
  </si>
  <si>
    <t xml:space="preserve"> h </t>
  </si>
  <si>
    <t>Provozní zkouška zařízení</t>
  </si>
  <si>
    <t>Tlaková zkouška</t>
  </si>
  <si>
    <t>Hydraulické vyvážení a zaregulování soustavy</t>
  </si>
  <si>
    <t>Značení potrubních tras a armatur</t>
  </si>
  <si>
    <t>Mimostaveništní přeprava</t>
  </si>
  <si>
    <t xml:space="preserve"> km </t>
  </si>
  <si>
    <t>Dokumentace skutečného provedení</t>
  </si>
  <si>
    <t>h</t>
  </si>
  <si>
    <t>Předávací dokumentace</t>
  </si>
  <si>
    <t>R_995 47</t>
  </si>
  <si>
    <t>Doplnění rozvaděče - 2x jistič+FI, 1x impulzní relé</t>
  </si>
  <si>
    <t>Nouzové LED, napojeno ze stávajících NO</t>
  </si>
  <si>
    <t>Průmyslové 43W LED IP65, průběžného propojení</t>
  </si>
  <si>
    <t>Vypínač 1/0 přisazený IP54 (komplet)</t>
  </si>
  <si>
    <t>Kabel CYKY-J 3x1,5</t>
  </si>
  <si>
    <t>Kabel CYKY-J  3x2,5</t>
  </si>
  <si>
    <t>Kabel bezhalogenový CHKE-V FE180/P60-R B2cas1d0 - J 3x1,5</t>
  </si>
  <si>
    <t>Příchytka  kovová jednostranná pro průměr 12mm, požár odolná</t>
  </si>
  <si>
    <t>Nastřelovací kotva do betonu požár odolná</t>
  </si>
  <si>
    <t>Trubka pevná 1520 KA, PVC samozhášivé, šedá, 320N</t>
  </si>
  <si>
    <t>Trubka MONOFLEX 1420,průměr 20/14,1 mm 320N</t>
  </si>
  <si>
    <t>Spojka 0220 KB PVC 320N šedá</t>
  </si>
  <si>
    <t>Příchytka 5320 KB průměr 20mm, světle šedá</t>
  </si>
  <si>
    <t>Tmel protipožární CP611A (balení 310ml), INT.</t>
  </si>
  <si>
    <t>Tabulka pro označení přepážky</t>
  </si>
  <si>
    <t>Drobný instalační materiál</t>
  </si>
  <si>
    <t>Revize připojení napájení silnoproudých zařízení</t>
  </si>
  <si>
    <t>Modernizace technologického kanálu</t>
  </si>
  <si>
    <t>ASŘ - I. Etapa</t>
  </si>
  <si>
    <t>Odkaz na mn. položky pořadí 5 : 199,16750*0,5</t>
  </si>
  <si>
    <t>Odkaz na mn. položky pořadí 4 : 199,16750*0,25</t>
  </si>
  <si>
    <t xml:space="preserve">potrubí : (15+20)*2  </t>
  </si>
  <si>
    <t xml:space="preserve">potrubí : (17+23)*2  </t>
  </si>
  <si>
    <t>R_731 4</t>
  </si>
  <si>
    <t>Demontáž stávající elektroinstalace včetně nosných konstrukcí</t>
  </si>
  <si>
    <t>Přesun hmot pro demontáž potrubí a eletro</t>
  </si>
  <si>
    <t>M21-02</t>
  </si>
  <si>
    <t>M21-03</t>
  </si>
  <si>
    <t>M21-04</t>
  </si>
  <si>
    <t>M21-05</t>
  </si>
  <si>
    <t>M21-06</t>
  </si>
  <si>
    <t>M21-07</t>
  </si>
  <si>
    <t>M21-08</t>
  </si>
  <si>
    <t>M21-09</t>
  </si>
  <si>
    <t>M21-10</t>
  </si>
  <si>
    <t>M21-11</t>
  </si>
  <si>
    <t>M21-12</t>
  </si>
  <si>
    <t>M21-13</t>
  </si>
  <si>
    <t>M21-14</t>
  </si>
  <si>
    <t>M21-15</t>
  </si>
  <si>
    <t>M21-16</t>
  </si>
  <si>
    <t>M21-17</t>
  </si>
  <si>
    <t>M21-18</t>
  </si>
  <si>
    <t>M21-19</t>
  </si>
  <si>
    <t>M21-20</t>
  </si>
  <si>
    <t>M21-21</t>
  </si>
  <si>
    <t>M21-22</t>
  </si>
  <si>
    <t>M21-23</t>
  </si>
  <si>
    <t>M21-24</t>
  </si>
  <si>
    <t>M21-25</t>
  </si>
  <si>
    <t>M21-26</t>
  </si>
  <si>
    <t>M21-27</t>
  </si>
  <si>
    <t>M21-28</t>
  </si>
  <si>
    <t>M21-29</t>
  </si>
  <si>
    <t>M21-30</t>
  </si>
  <si>
    <t>M21-31</t>
  </si>
  <si>
    <t>M21-32</t>
  </si>
  <si>
    <t>Montáž k položce M21-01</t>
  </si>
  <si>
    <t>Montáž k položce M21-03</t>
  </si>
  <si>
    <t>Montáž k položce M21-05</t>
  </si>
  <si>
    <t>Montáž k položce M21-07</t>
  </si>
  <si>
    <t>Montáž k položce M21-09</t>
  </si>
  <si>
    <t>Montáž k položce M21-11</t>
  </si>
  <si>
    <t>Montáž k položce M21-13</t>
  </si>
  <si>
    <t>Montáž k položce M21-15</t>
  </si>
  <si>
    <t>Montáž k položce M21-17</t>
  </si>
  <si>
    <t>Montáž k položce M21-19</t>
  </si>
  <si>
    <t>Montáž k položce M21-21</t>
  </si>
  <si>
    <t>Montáž k položce M21-23</t>
  </si>
  <si>
    <t>Montáž k položce M21-25</t>
  </si>
  <si>
    <t>Montáž k položce M21-27</t>
  </si>
  <si>
    <t>Montáž k položce M21-29</t>
  </si>
  <si>
    <t>Montáž k položce M21-31</t>
  </si>
  <si>
    <t>Dokumentace elektro</t>
  </si>
  <si>
    <t>Vedlejší rozpočtové náklady části elektro  (doprava, ubytování, manipulace s materiálem, ...)</t>
  </si>
  <si>
    <t>Závěrečný úklid po dokončení stavby</t>
  </si>
  <si>
    <t>Zámečnické práce - ocelové konstrukce</t>
  </si>
  <si>
    <t>M995</t>
  </si>
  <si>
    <t>R_101_1</t>
  </si>
  <si>
    <t>R_101_2</t>
  </si>
  <si>
    <t>R_101_3</t>
  </si>
  <si>
    <t>R_101_4</t>
  </si>
  <si>
    <t>R_101_5</t>
  </si>
  <si>
    <t>R_101_6</t>
  </si>
  <si>
    <t>R_101_7</t>
  </si>
  <si>
    <t>R_101_9</t>
  </si>
  <si>
    <t>R_101_10</t>
  </si>
  <si>
    <t>Otlučení cementových omítek vnitřních stěn a stropů do 10%</t>
  </si>
  <si>
    <t xml:space="preserve">Nátěr epoxidový betonových podlah </t>
  </si>
  <si>
    <t>Příruba ocelová pozinkovná 315 PN16</t>
  </si>
  <si>
    <t>Nákružek lemový krátký 315 SDR17</t>
  </si>
  <si>
    <t>784450010</t>
  </si>
  <si>
    <t>Malba z malíř. směsí jednobarevná s bílým stropem, dvojnásobná</t>
  </si>
  <si>
    <t>strop : 13,65*1,69</t>
  </si>
  <si>
    <t>strop : 19,6*1,69</t>
  </si>
  <si>
    <t>R_ON01</t>
  </si>
  <si>
    <t>R_ON02</t>
  </si>
  <si>
    <t>R_ON03</t>
  </si>
  <si>
    <t>R_ON04</t>
  </si>
  <si>
    <t>R_ON05</t>
  </si>
  <si>
    <t>R_ON06</t>
  </si>
  <si>
    <t>R_ON07</t>
  </si>
  <si>
    <t>R_ON09</t>
  </si>
  <si>
    <t>R_ON10</t>
  </si>
  <si>
    <t>R_ON11</t>
  </si>
  <si>
    <t>R_ON12</t>
  </si>
  <si>
    <t>R_ON13</t>
  </si>
  <si>
    <t>R_ON14</t>
  </si>
  <si>
    <t xml:space="preserve">Ostatní náklady </t>
  </si>
  <si>
    <t>R_101_11</t>
  </si>
  <si>
    <t>Proplach registru ledové plochy, dvojnásobný, horký, týdenní</t>
  </si>
  <si>
    <t>Odčerpání starého kontaminovaného chladiva z plochy</t>
  </si>
  <si>
    <t>Ekologická likvidace kontaminovaného chladiva vč. dopravy</t>
  </si>
  <si>
    <t>Ekologická proplachového čističe vč. dopravy</t>
  </si>
  <si>
    <t>R_101_12</t>
  </si>
  <si>
    <t>R_101_13</t>
  </si>
  <si>
    <t>R_101_14</t>
  </si>
  <si>
    <t>Napuštění a odvzdušnění soustavy</t>
  </si>
  <si>
    <t>Hala Rondo</t>
  </si>
  <si>
    <t>101</t>
  </si>
  <si>
    <t>622474203Rxx</t>
  </si>
  <si>
    <t>938902122Rxx</t>
  </si>
  <si>
    <t>Čištění ploch betonových konstrukcí tlakovou vodou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</si>
</sst>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0"/>
    <numFmt numFmtId="166" formatCode="0\ %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11"/>
      <color rgb="FF242729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1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166" fontId="17" fillId="0" borderId="0" applyBorder="0" applyProtection="0"/>
    <xf numFmtId="0" fontId="18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7" fillId="3" borderId="6" xfId="0" applyNumberFormat="1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3" fillId="5" borderId="30" xfId="0" applyFont="1" applyFill="1" applyBorder="1" applyAlignment="1">
      <alignment horizontal="center" vertical="center" wrapText="1"/>
    </xf>
    <xf numFmtId="0" fontId="13" fillId="5" borderId="31" xfId="0" applyFont="1" applyFill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8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3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14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4" fillId="0" borderId="0" xfId="0" applyFont="1" applyAlignment="1">
      <alignment vertical="top"/>
    </xf>
    <xf numFmtId="49" fontId="14" fillId="0" borderId="0" xfId="0" applyNumberFormat="1" applyFont="1" applyAlignment="1">
      <alignment vertical="top"/>
    </xf>
    <xf numFmtId="4" fontId="14" fillId="0" borderId="0" xfId="0" applyNumberFormat="1" applyFont="1" applyAlignment="1">
      <alignment vertical="top" shrinkToFit="1"/>
    </xf>
    <xf numFmtId="165" fontId="15" fillId="0" borderId="0" xfId="0" applyNumberFormat="1" applyFont="1" applyAlignment="1">
      <alignment horizontal="center" vertical="top" wrapText="1" shrinkToFit="1"/>
    </xf>
    <xf numFmtId="165" fontId="15" fillId="0" borderId="0" xfId="0" applyNumberFormat="1" applyFont="1" applyAlignment="1">
      <alignment vertical="top" wrapText="1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9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4" fillId="0" borderId="40" xfId="0" applyFont="1" applyBorder="1" applyAlignment="1">
      <alignment vertical="top"/>
    </xf>
    <xf numFmtId="49" fontId="14" fillId="0" borderId="41" xfId="0" applyNumberFormat="1" applyFont="1" applyBorder="1" applyAlignment="1">
      <alignment vertical="top"/>
    </xf>
    <xf numFmtId="0" fontId="14" fillId="0" borderId="41" xfId="0" applyFont="1" applyBorder="1" applyAlignment="1">
      <alignment horizontal="center" vertical="top" shrinkToFit="1"/>
    </xf>
    <xf numFmtId="165" fontId="14" fillId="0" borderId="41" xfId="0" applyNumberFormat="1" applyFont="1" applyBorder="1" applyAlignment="1">
      <alignment vertical="top" shrinkToFit="1"/>
    </xf>
    <xf numFmtId="4" fontId="14" fillId="4" borderId="41" xfId="0" applyNumberFormat="1" applyFont="1" applyFill="1" applyBorder="1" applyAlignment="1" applyProtection="1">
      <alignment vertical="top" shrinkToFit="1"/>
      <protection locked="0"/>
    </xf>
    <xf numFmtId="4" fontId="14" fillId="0" borderId="42" xfId="0" applyNumberFormat="1" applyFont="1" applyBorder="1" applyAlignment="1">
      <alignment vertical="top" shrinkToFit="1"/>
    </xf>
    <xf numFmtId="0" fontId="14" fillId="0" borderId="43" xfId="0" applyFont="1" applyBorder="1" applyAlignment="1">
      <alignment vertical="top"/>
    </xf>
    <xf numFmtId="49" fontId="14" fillId="0" borderId="44" xfId="0" applyNumberFormat="1" applyFont="1" applyBorder="1" applyAlignment="1">
      <alignment vertical="top"/>
    </xf>
    <xf numFmtId="0" fontId="14" fillId="0" borderId="44" xfId="0" applyFont="1" applyBorder="1" applyAlignment="1">
      <alignment horizontal="center" vertical="top" shrinkToFit="1"/>
    </xf>
    <xf numFmtId="165" fontId="14" fillId="0" borderId="44" xfId="0" applyNumberFormat="1" applyFont="1" applyBorder="1" applyAlignment="1">
      <alignment vertical="top" shrinkToFit="1"/>
    </xf>
    <xf numFmtId="4" fontId="14" fillId="4" borderId="44" xfId="0" applyNumberFormat="1" applyFont="1" applyFill="1" applyBorder="1" applyAlignment="1" applyProtection="1">
      <alignment vertical="top" shrinkToFit="1"/>
      <protection locked="0"/>
    </xf>
    <xf numFmtId="4" fontId="14" fillId="0" borderId="45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4" fillId="0" borderId="41" xfId="0" applyNumberFormat="1" applyFont="1" applyBorder="1" applyAlignment="1">
      <alignment horizontal="left" vertical="top" wrapText="1"/>
    </xf>
    <xf numFmtId="165" fontId="15" fillId="0" borderId="0" xfId="0" quotePrefix="1" applyNumberFormat="1" applyFont="1" applyAlignment="1">
      <alignment horizontal="left" vertical="top" wrapText="1"/>
    </xf>
    <xf numFmtId="49" fontId="14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4" fillId="0" borderId="29" xfId="0" applyFont="1" applyBorder="1" applyAlignment="1">
      <alignment vertical="top"/>
    </xf>
    <xf numFmtId="49" fontId="14" fillId="0" borderId="18" xfId="0" applyNumberFormat="1" applyFont="1" applyBorder="1" applyAlignment="1">
      <alignment vertical="top"/>
    </xf>
    <xf numFmtId="49" fontId="14" fillId="0" borderId="18" xfId="0" applyNumberFormat="1" applyFont="1" applyBorder="1" applyAlignment="1">
      <alignment horizontal="left" vertical="top" wrapText="1"/>
    </xf>
    <xf numFmtId="0" fontId="14" fillId="0" borderId="18" xfId="0" applyFont="1" applyBorder="1" applyAlignment="1">
      <alignment horizontal="center" vertical="top" shrinkToFit="1"/>
    </xf>
    <xf numFmtId="165" fontId="14" fillId="0" borderId="18" xfId="0" applyNumberFormat="1" applyFont="1" applyBorder="1" applyAlignment="1">
      <alignment vertical="top" shrinkToFit="1"/>
    </xf>
    <xf numFmtId="4" fontId="14" fillId="4" borderId="18" xfId="0" applyNumberFormat="1" applyFont="1" applyFill="1" applyBorder="1" applyAlignment="1" applyProtection="1">
      <alignment vertical="top" shrinkToFit="1"/>
      <protection locked="0"/>
    </xf>
    <xf numFmtId="49" fontId="3" fillId="0" borderId="36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49" fontId="7" fillId="3" borderId="6" xfId="0" applyNumberFormat="1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4" borderId="0" xfId="0" applyFont="1" applyFill="1" applyAlignment="1" applyProtection="1">
      <alignment horizontal="left" vertical="center"/>
      <protection locked="0"/>
    </xf>
    <xf numFmtId="4" fontId="9" fillId="0" borderId="16" xfId="0" applyNumberFormat="1" applyFont="1" applyBorder="1" applyAlignment="1">
      <alignment horizontal="right" vertical="center" inden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36" xfId="0" applyNumberFormat="1" applyFont="1" applyBorder="1" applyAlignment="1">
      <alignment vertical="center"/>
    </xf>
    <xf numFmtId="4" fontId="9" fillId="0" borderId="37" xfId="0" applyNumberFormat="1" applyFont="1" applyBorder="1" applyAlignment="1">
      <alignment vertical="center"/>
    </xf>
    <xf numFmtId="2" fontId="10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5">
    <cellStyle name="Normální" xfId="0" builtinId="0"/>
    <cellStyle name="normální 2" xfId="1"/>
    <cellStyle name="Normální 3" xfId="4"/>
    <cellStyle name="Normální 4" xfId="2"/>
    <cellStyle name="Procent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35</v>
      </c>
    </row>
    <row r="2" spans="1:7" ht="57.75" customHeight="1" x14ac:dyDescent="0.2">
      <c r="A2" s="168" t="s">
        <v>36</v>
      </c>
      <c r="B2" s="168"/>
      <c r="C2" s="168"/>
      <c r="D2" s="168"/>
      <c r="E2" s="168"/>
      <c r="F2" s="168"/>
      <c r="G2" s="16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6" zoomScaleNormal="100" zoomScaleSheetLayoutView="75" workbookViewId="0">
      <selection activeCell="L10" sqref="L10"/>
    </sheetView>
  </sheetViews>
  <sheetFormatPr defaultColWidth="9" defaultRowHeight="12.75" x14ac:dyDescent="0.2"/>
  <cols>
    <col min="1" max="1" width="12" bestFit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34</v>
      </c>
      <c r="B1" s="169" t="s">
        <v>4</v>
      </c>
      <c r="C1" s="170"/>
      <c r="D1" s="170"/>
      <c r="E1" s="170"/>
      <c r="F1" s="170"/>
      <c r="G1" s="170"/>
      <c r="H1" s="170"/>
      <c r="I1" s="170"/>
      <c r="J1" s="171"/>
    </row>
    <row r="2" spans="1:15" ht="36" customHeight="1" x14ac:dyDescent="0.2">
      <c r="A2" s="2"/>
      <c r="B2" s="77" t="s">
        <v>22</v>
      </c>
      <c r="C2" s="78"/>
      <c r="D2" s="79" t="s">
        <v>42</v>
      </c>
      <c r="E2" s="178" t="s">
        <v>330</v>
      </c>
      <c r="F2" s="179"/>
      <c r="G2" s="179"/>
      <c r="H2" s="179"/>
      <c r="I2" s="179"/>
      <c r="J2" s="180"/>
      <c r="O2" s="1"/>
    </row>
    <row r="3" spans="1:15" ht="27" customHeight="1" x14ac:dyDescent="0.2">
      <c r="A3" s="2"/>
      <c r="B3" s="80" t="s">
        <v>40</v>
      </c>
      <c r="C3" s="78"/>
      <c r="D3" s="81" t="s">
        <v>39</v>
      </c>
      <c r="E3" s="181" t="s">
        <v>229</v>
      </c>
      <c r="F3" s="182"/>
      <c r="G3" s="182"/>
      <c r="H3" s="182"/>
      <c r="I3" s="182"/>
      <c r="J3" s="183"/>
    </row>
    <row r="4" spans="1:15" ht="23.25" customHeight="1" x14ac:dyDescent="0.2">
      <c r="A4" s="76">
        <v>4873</v>
      </c>
      <c r="B4" s="82" t="s">
        <v>41</v>
      </c>
      <c r="C4" s="83"/>
      <c r="D4" s="84" t="s">
        <v>38</v>
      </c>
      <c r="E4" s="190" t="s">
        <v>230</v>
      </c>
      <c r="F4" s="191"/>
      <c r="G4" s="191"/>
      <c r="H4" s="191"/>
      <c r="I4" s="191"/>
      <c r="J4" s="192"/>
    </row>
    <row r="5" spans="1:15" ht="24" customHeight="1" x14ac:dyDescent="0.2">
      <c r="A5" s="2"/>
      <c r="B5" s="31" t="s">
        <v>21</v>
      </c>
      <c r="D5" s="195"/>
      <c r="E5" s="196"/>
      <c r="F5" s="196"/>
      <c r="G5" s="196"/>
      <c r="H5" s="18" t="s">
        <v>37</v>
      </c>
      <c r="I5" s="22"/>
      <c r="J5" s="8"/>
    </row>
    <row r="6" spans="1:15" ht="15.75" customHeight="1" x14ac:dyDescent="0.2">
      <c r="A6" s="2"/>
      <c r="B6" s="28"/>
      <c r="C6" s="55"/>
      <c r="D6" s="197"/>
      <c r="E6" s="198"/>
      <c r="F6" s="198"/>
      <c r="G6" s="198"/>
      <c r="H6" s="18" t="s">
        <v>32</v>
      </c>
      <c r="I6" s="22"/>
      <c r="J6" s="8"/>
    </row>
    <row r="7" spans="1:15" ht="15.75" customHeight="1" x14ac:dyDescent="0.2">
      <c r="A7" s="2"/>
      <c r="B7" s="29"/>
      <c r="C7" s="56"/>
      <c r="D7" s="53"/>
      <c r="E7" s="199"/>
      <c r="F7" s="200"/>
      <c r="G7" s="200"/>
      <c r="H7" s="24"/>
      <c r="I7" s="23"/>
      <c r="J7" s="34"/>
    </row>
    <row r="8" spans="1:15" ht="24" customHeight="1" x14ac:dyDescent="0.2">
      <c r="A8" s="2"/>
      <c r="B8" s="31" t="s">
        <v>19</v>
      </c>
      <c r="D8" s="51"/>
      <c r="H8" s="18" t="s">
        <v>37</v>
      </c>
      <c r="I8" s="22"/>
      <c r="J8" s="8"/>
    </row>
    <row r="9" spans="1:15" ht="15.75" customHeight="1" x14ac:dyDescent="0.2">
      <c r="A9" s="2"/>
      <c r="B9" s="2"/>
      <c r="D9" s="51"/>
      <c r="H9" s="18" t="s">
        <v>32</v>
      </c>
      <c r="I9" s="22"/>
      <c r="J9" s="8"/>
    </row>
    <row r="10" spans="1:15" ht="15.75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18</v>
      </c>
      <c r="D11" s="185"/>
      <c r="E11" s="185"/>
      <c r="F11" s="185"/>
      <c r="G11" s="185"/>
      <c r="H11" s="18" t="s">
        <v>37</v>
      </c>
      <c r="I11" s="86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32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193"/>
      <c r="F13" s="194"/>
      <c r="G13" s="194"/>
      <c r="H13" s="19"/>
      <c r="I13" s="23"/>
      <c r="J13" s="34"/>
    </row>
    <row r="14" spans="1:15" ht="24" customHeight="1" x14ac:dyDescent="0.2">
      <c r="A14" s="2"/>
      <c r="B14" s="43" t="s">
        <v>20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30</v>
      </c>
      <c r="C15" s="61"/>
      <c r="D15" s="54"/>
      <c r="E15" s="184"/>
      <c r="F15" s="184"/>
      <c r="G15" s="186"/>
      <c r="H15" s="186"/>
      <c r="I15" s="186" t="s">
        <v>29</v>
      </c>
      <c r="J15" s="187"/>
    </row>
    <row r="16" spans="1:15" ht="23.25" customHeight="1" x14ac:dyDescent="0.2">
      <c r="A16" s="115" t="s">
        <v>24</v>
      </c>
      <c r="B16" s="38" t="s">
        <v>24</v>
      </c>
      <c r="C16" s="62"/>
      <c r="D16" s="63"/>
      <c r="E16" s="175"/>
      <c r="F16" s="176"/>
      <c r="G16" s="175"/>
      <c r="H16" s="176"/>
      <c r="I16" s="175">
        <f>SUMIF(F43:F52,A16,I43:I52)+SUMIF(F43:F52,"PSU",I43:I52)</f>
        <v>0</v>
      </c>
      <c r="J16" s="177"/>
      <c r="M16" s="175"/>
      <c r="N16" s="177"/>
    </row>
    <row r="17" spans="1:10" ht="23.25" customHeight="1" x14ac:dyDescent="0.2">
      <c r="A17" s="115" t="s">
        <v>25</v>
      </c>
      <c r="B17" s="38" t="s">
        <v>25</v>
      </c>
      <c r="C17" s="62"/>
      <c r="D17" s="63"/>
      <c r="E17" s="175"/>
      <c r="F17" s="176"/>
      <c r="G17" s="175"/>
      <c r="H17" s="176"/>
      <c r="I17" s="175">
        <f>SUMIF(F43:F52,A17,I43:I52)</f>
        <v>0</v>
      </c>
      <c r="J17" s="177"/>
    </row>
    <row r="18" spans="1:10" ht="23.25" customHeight="1" x14ac:dyDescent="0.2">
      <c r="A18" s="115" t="s">
        <v>26</v>
      </c>
      <c r="B18" s="38" t="s">
        <v>26</v>
      </c>
      <c r="C18" s="62"/>
      <c r="D18" s="63"/>
      <c r="E18" s="175"/>
      <c r="F18" s="176"/>
      <c r="G18" s="175"/>
      <c r="H18" s="176"/>
      <c r="I18" s="175">
        <f>SUMIF(F43:F52,A18,I43:I52)</f>
        <v>0</v>
      </c>
      <c r="J18" s="177"/>
    </row>
    <row r="19" spans="1:10" ht="23.25" customHeight="1" x14ac:dyDescent="0.2">
      <c r="A19" s="115" t="s">
        <v>64</v>
      </c>
      <c r="B19" s="38" t="s">
        <v>27</v>
      </c>
      <c r="C19" s="62"/>
      <c r="D19" s="63"/>
      <c r="E19" s="175"/>
      <c r="F19" s="176"/>
      <c r="G19" s="175"/>
      <c r="H19" s="176"/>
      <c r="I19" s="175">
        <f>SUMIF(F43:F52,A19,I43:I52)</f>
        <v>0</v>
      </c>
      <c r="J19" s="177"/>
    </row>
    <row r="20" spans="1:10" ht="23.25" customHeight="1" x14ac:dyDescent="0.2">
      <c r="A20" s="115" t="s">
        <v>62</v>
      </c>
      <c r="B20" s="38" t="s">
        <v>28</v>
      </c>
      <c r="C20" s="62"/>
      <c r="D20" s="63"/>
      <c r="E20" s="175"/>
      <c r="F20" s="176"/>
      <c r="G20" s="175"/>
      <c r="H20" s="176"/>
      <c r="I20" s="175">
        <f>SUMIF(F43:F52,A20,I43:I52)</f>
        <v>0</v>
      </c>
      <c r="J20" s="177"/>
    </row>
    <row r="21" spans="1:10" ht="23.25" customHeight="1" x14ac:dyDescent="0.2">
      <c r="A21" s="2"/>
      <c r="B21" s="48" t="s">
        <v>29</v>
      </c>
      <c r="C21" s="64"/>
      <c r="D21" s="65"/>
      <c r="E21" s="188"/>
      <c r="F21" s="189"/>
      <c r="G21" s="188"/>
      <c r="H21" s="189"/>
      <c r="I21" s="188">
        <f>SUM(I16:J20)</f>
        <v>0</v>
      </c>
      <c r="J21" s="206"/>
    </row>
    <row r="22" spans="1:10" ht="33" customHeight="1" x14ac:dyDescent="0.2">
      <c r="A22" s="2"/>
      <c r="B22" s="42" t="s">
        <v>31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2"/>
      <c r="H23" s="213"/>
      <c r="I23" s="21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0">
        <f>A23</f>
        <v>0</v>
      </c>
      <c r="H24" s="211"/>
      <c r="I24" s="21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5">
        <f>I21</f>
        <v>0</v>
      </c>
      <c r="H25" s="216"/>
      <c r="I25" s="21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72">
        <f>A25</f>
        <v>0</v>
      </c>
      <c r="H26" s="173"/>
      <c r="I26" s="17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74">
        <f>CenaCelkem-(ZakladDPHSni+DPHSni+ZakladDPHZakl+DPHZakl)</f>
        <v>0</v>
      </c>
      <c r="H27" s="174"/>
      <c r="I27" s="174"/>
      <c r="J27" s="41" t="str">
        <f t="shared" si="0"/>
        <v>CZK</v>
      </c>
    </row>
    <row r="28" spans="1:10" ht="27.75" customHeight="1" thickBot="1" x14ac:dyDescent="0.25">
      <c r="A28" s="2"/>
      <c r="B28" s="88" t="s">
        <v>23</v>
      </c>
      <c r="C28" s="89"/>
      <c r="D28" s="89"/>
      <c r="E28" s="90"/>
      <c r="F28" s="91"/>
      <c r="G28" s="214">
        <f>ZakladDPHZakl</f>
        <v>0</v>
      </c>
      <c r="H28" s="217"/>
      <c r="I28" s="217"/>
      <c r="J28" s="9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88" t="s">
        <v>33</v>
      </c>
      <c r="C29" s="93"/>
      <c r="D29" s="93"/>
      <c r="E29" s="93"/>
      <c r="F29" s="94"/>
      <c r="G29" s="214">
        <f>A27</f>
        <v>0</v>
      </c>
      <c r="H29" s="214"/>
      <c r="I29" s="214"/>
      <c r="J29" s="95" t="s">
        <v>43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1"/>
      <c r="E34" s="202"/>
      <c r="G34" s="203"/>
      <c r="H34" s="204"/>
      <c r="I34" s="204"/>
      <c r="J34" s="25"/>
    </row>
    <row r="35" spans="1:10" ht="12.75" customHeight="1" x14ac:dyDescent="0.2">
      <c r="A35" s="2"/>
      <c r="B35" s="2"/>
      <c r="D35" s="209" t="s">
        <v>2</v>
      </c>
      <c r="E35" s="20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40" spans="1:10" ht="15.75" x14ac:dyDescent="0.25">
      <c r="B40" s="96" t="s">
        <v>44</v>
      </c>
    </row>
    <row r="42" spans="1:10" ht="25.5" customHeight="1" x14ac:dyDescent="0.2">
      <c r="A42" s="98"/>
      <c r="B42" s="101" t="s">
        <v>17</v>
      </c>
      <c r="C42" s="101" t="s">
        <v>6</v>
      </c>
      <c r="D42" s="102"/>
      <c r="E42" s="102"/>
      <c r="F42" s="103" t="s">
        <v>45</v>
      </c>
      <c r="G42" s="103"/>
      <c r="H42" s="103"/>
      <c r="I42" s="103" t="s">
        <v>29</v>
      </c>
      <c r="J42" s="103" t="s">
        <v>0</v>
      </c>
    </row>
    <row r="43" spans="1:10" ht="36.75" customHeight="1" x14ac:dyDescent="0.2">
      <c r="A43" s="99"/>
      <c r="B43" s="104" t="s">
        <v>46</v>
      </c>
      <c r="C43" s="207" t="s">
        <v>47</v>
      </c>
      <c r="D43" s="208"/>
      <c r="E43" s="208"/>
      <c r="F43" s="113" t="s">
        <v>24</v>
      </c>
      <c r="G43" s="105"/>
      <c r="H43" s="105"/>
      <c r="I43" s="105">
        <f>'02 01 Pol'!G8</f>
        <v>0</v>
      </c>
      <c r="J43" s="110" t="str">
        <f>IF(I53=0,"",I43/I53*100)</f>
        <v/>
      </c>
    </row>
    <row r="44" spans="1:10" ht="36.75" customHeight="1" x14ac:dyDescent="0.2">
      <c r="A44" s="99"/>
      <c r="B44" s="104" t="s">
        <v>48</v>
      </c>
      <c r="C44" s="207" t="s">
        <v>49</v>
      </c>
      <c r="D44" s="208"/>
      <c r="E44" s="208"/>
      <c r="F44" s="113" t="s">
        <v>24</v>
      </c>
      <c r="G44" s="105"/>
      <c r="H44" s="105"/>
      <c r="I44" s="105">
        <f>'02 01 Pol'!G22</f>
        <v>0</v>
      </c>
      <c r="J44" s="110" t="str">
        <f>IF(I53=0,"",I44/I53*100)</f>
        <v/>
      </c>
    </row>
    <row r="45" spans="1:10" ht="36.75" customHeight="1" x14ac:dyDescent="0.2">
      <c r="A45" s="99"/>
      <c r="B45" s="104" t="s">
        <v>50</v>
      </c>
      <c r="C45" s="207" t="s">
        <v>51</v>
      </c>
      <c r="D45" s="208"/>
      <c r="E45" s="208"/>
      <c r="F45" s="113" t="s">
        <v>24</v>
      </c>
      <c r="G45" s="105"/>
      <c r="H45" s="105"/>
      <c r="I45" s="105">
        <f>'02 01 Pol'!G27</f>
        <v>0</v>
      </c>
      <c r="J45" s="110" t="str">
        <f>IF(I53=0,"",I45/I53*100)</f>
        <v/>
      </c>
    </row>
    <row r="46" spans="1:10" ht="36.75" customHeight="1" x14ac:dyDescent="0.2">
      <c r="A46" s="99"/>
      <c r="B46" s="104" t="s">
        <v>52</v>
      </c>
      <c r="C46" s="207" t="s">
        <v>53</v>
      </c>
      <c r="D46" s="208"/>
      <c r="E46" s="208"/>
      <c r="F46" s="113" t="s">
        <v>24</v>
      </c>
      <c r="G46" s="105"/>
      <c r="H46" s="105"/>
      <c r="I46" s="105">
        <f>'02 01 Pol'!G44</f>
        <v>0</v>
      </c>
      <c r="J46" s="110" t="str">
        <f>IF(I53=0,"",I46/I53*100)</f>
        <v/>
      </c>
    </row>
    <row r="47" spans="1:10" ht="36.75" customHeight="1" x14ac:dyDescent="0.2">
      <c r="A47" s="99"/>
      <c r="B47" s="104" t="s">
        <v>54</v>
      </c>
      <c r="C47" s="207" t="s">
        <v>55</v>
      </c>
      <c r="D47" s="208"/>
      <c r="E47" s="208"/>
      <c r="F47" s="113" t="s">
        <v>25</v>
      </c>
      <c r="G47" s="105"/>
      <c r="H47" s="105"/>
      <c r="I47" s="105">
        <f>'02 01 Pol'!G48</f>
        <v>0</v>
      </c>
      <c r="J47" s="110" t="str">
        <f>IF(I53=0,"",I47/I53*100)</f>
        <v/>
      </c>
    </row>
    <row r="48" spans="1:10" ht="36.75" customHeight="1" x14ac:dyDescent="0.2">
      <c r="A48" s="99"/>
      <c r="B48" s="104" t="s">
        <v>331</v>
      </c>
      <c r="C48" s="207" t="s">
        <v>56</v>
      </c>
      <c r="D48" s="208"/>
      <c r="E48" s="208"/>
      <c r="F48" s="113" t="s">
        <v>24</v>
      </c>
      <c r="G48" s="105"/>
      <c r="H48" s="105"/>
      <c r="I48" s="105">
        <f>'02 01 Pol'!G57</f>
        <v>0</v>
      </c>
      <c r="J48" s="110" t="str">
        <f>IF(I53=0,"",I48/I53*100)</f>
        <v/>
      </c>
    </row>
    <row r="49" spans="1:10" ht="36.75" customHeight="1" x14ac:dyDescent="0.2">
      <c r="A49" s="99"/>
      <c r="B49" s="167" t="s">
        <v>289</v>
      </c>
      <c r="C49" s="207" t="s">
        <v>288</v>
      </c>
      <c r="D49" s="208"/>
      <c r="E49" s="208"/>
      <c r="F49" s="113" t="s">
        <v>25</v>
      </c>
      <c r="G49" s="105"/>
      <c r="H49" s="105"/>
      <c r="I49" s="105">
        <f>'02 01 Pol'!G71</f>
        <v>0</v>
      </c>
      <c r="J49" s="110" t="str">
        <f>IF(I53=0,"",I49/I53*100)</f>
        <v/>
      </c>
    </row>
    <row r="50" spans="1:10" ht="36.75" customHeight="1" x14ac:dyDescent="0.2">
      <c r="A50" s="99"/>
      <c r="B50" s="104" t="s">
        <v>57</v>
      </c>
      <c r="C50" s="207" t="s">
        <v>58</v>
      </c>
      <c r="D50" s="208"/>
      <c r="E50" s="208"/>
      <c r="F50" s="113" t="s">
        <v>26</v>
      </c>
      <c r="G50" s="105"/>
      <c r="H50" s="105"/>
      <c r="I50" s="105">
        <f>'02 01 Pol'!G92</f>
        <v>0</v>
      </c>
      <c r="J50" s="110" t="str">
        <f>IF(I53=0,"",I50/I53*100)</f>
        <v/>
      </c>
    </row>
    <row r="51" spans="1:10" ht="36.75" customHeight="1" x14ac:dyDescent="0.2">
      <c r="A51" s="99"/>
      <c r="B51" s="104" t="s">
        <v>59</v>
      </c>
      <c r="C51" s="207" t="s">
        <v>60</v>
      </c>
      <c r="D51" s="208"/>
      <c r="E51" s="208"/>
      <c r="F51" s="113" t="s">
        <v>61</v>
      </c>
      <c r="G51" s="105"/>
      <c r="H51" s="105"/>
      <c r="I51" s="105">
        <f>'02 01 Pol'!G125</f>
        <v>0</v>
      </c>
      <c r="J51" s="110" t="str">
        <f>IF(I53=0,"",I51/I53*100)</f>
        <v/>
      </c>
    </row>
    <row r="52" spans="1:10" ht="36.75" customHeight="1" x14ac:dyDescent="0.2">
      <c r="A52" s="99"/>
      <c r="B52" s="104" t="s">
        <v>62</v>
      </c>
      <c r="C52" s="207" t="s">
        <v>63</v>
      </c>
      <c r="D52" s="208"/>
      <c r="E52" s="208"/>
      <c r="F52" s="113" t="s">
        <v>62</v>
      </c>
      <c r="G52" s="105"/>
      <c r="H52" s="105"/>
      <c r="I52" s="105">
        <f>'02 01 Pol'!G132</f>
        <v>0</v>
      </c>
      <c r="J52" s="110" t="str">
        <f>IF(I53=0,"",I52/I53*100)</f>
        <v/>
      </c>
    </row>
    <row r="53" spans="1:10" ht="25.5" customHeight="1" x14ac:dyDescent="0.2">
      <c r="A53" s="100"/>
      <c r="B53" s="106" t="s">
        <v>1</v>
      </c>
      <c r="C53" s="107"/>
      <c r="D53" s="108"/>
      <c r="E53" s="108"/>
      <c r="F53" s="114"/>
      <c r="G53" s="109"/>
      <c r="H53" s="109"/>
      <c r="I53" s="109">
        <f>SUM(I43:I52)</f>
        <v>0</v>
      </c>
      <c r="J53" s="111">
        <f>SUM(J43:J52)</f>
        <v>0</v>
      </c>
    </row>
    <row r="54" spans="1:10" x14ac:dyDescent="0.2">
      <c r="F54" s="87"/>
      <c r="G54" s="87"/>
      <c r="H54" s="87"/>
      <c r="I54" s="87"/>
      <c r="J54" s="112"/>
    </row>
    <row r="55" spans="1:10" x14ac:dyDescent="0.2">
      <c r="F55" s="87"/>
      <c r="G55" s="87"/>
      <c r="H55" s="87"/>
      <c r="I55" s="87"/>
      <c r="J55" s="112"/>
    </row>
    <row r="56" spans="1:10" x14ac:dyDescent="0.2">
      <c r="F56" s="87"/>
      <c r="G56" s="87"/>
      <c r="H56" s="87"/>
      <c r="I56" s="87"/>
      <c r="J56" s="11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43:E43"/>
    <mergeCell ref="D35:E35"/>
    <mergeCell ref="G24:I24"/>
    <mergeCell ref="G23:I23"/>
    <mergeCell ref="E19:F19"/>
    <mergeCell ref="E20:F20"/>
    <mergeCell ref="G29:I29"/>
    <mergeCell ref="G25:I25"/>
    <mergeCell ref="I19:J19"/>
    <mergeCell ref="G28:I28"/>
    <mergeCell ref="C49:E49"/>
    <mergeCell ref="C50:E50"/>
    <mergeCell ref="C51:E51"/>
    <mergeCell ref="C52:E52"/>
    <mergeCell ref="C44:E44"/>
    <mergeCell ref="C45:E45"/>
    <mergeCell ref="C46:E46"/>
    <mergeCell ref="C47:E47"/>
    <mergeCell ref="C48:E48"/>
    <mergeCell ref="M16:N16"/>
    <mergeCell ref="D34:E34"/>
    <mergeCell ref="G34:I34"/>
    <mergeCell ref="E17:F17"/>
    <mergeCell ref="D12:G12"/>
    <mergeCell ref="I20:J20"/>
    <mergeCell ref="I21:J21"/>
    <mergeCell ref="G19:H19"/>
    <mergeCell ref="G20:H20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8" t="s">
        <v>7</v>
      </c>
      <c r="B1" s="218"/>
      <c r="C1" s="219"/>
      <c r="D1" s="218"/>
      <c r="E1" s="218"/>
      <c r="F1" s="218"/>
      <c r="G1" s="218"/>
    </row>
    <row r="2" spans="1:7" ht="24.95" customHeight="1" x14ac:dyDescent="0.2">
      <c r="A2" s="50" t="s">
        <v>8</v>
      </c>
      <c r="B2" s="49"/>
      <c r="C2" s="220"/>
      <c r="D2" s="220"/>
      <c r="E2" s="220"/>
      <c r="F2" s="220"/>
      <c r="G2" s="221"/>
    </row>
    <row r="3" spans="1:7" ht="24.95" customHeight="1" x14ac:dyDescent="0.2">
      <c r="A3" s="50" t="s">
        <v>9</v>
      </c>
      <c r="B3" s="49"/>
      <c r="C3" s="220"/>
      <c r="D3" s="220"/>
      <c r="E3" s="220"/>
      <c r="F3" s="220"/>
      <c r="G3" s="221"/>
    </row>
    <row r="4" spans="1:7" ht="24.95" customHeight="1" x14ac:dyDescent="0.2">
      <c r="A4" s="50" t="s">
        <v>10</v>
      </c>
      <c r="B4" s="49"/>
      <c r="C4" s="220"/>
      <c r="D4" s="220"/>
      <c r="E4" s="220"/>
      <c r="F4" s="220"/>
      <c r="G4" s="22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F5089"/>
  <sheetViews>
    <sheetView tabSelected="1" zoomScale="150" zoomScaleNormal="150" workbookViewId="0">
      <pane ySplit="7" topLeftCell="A8" activePane="bottomLeft" state="frozen"/>
      <selection pane="bottomLeft" activeCell="E78" sqref="E78"/>
    </sheetView>
  </sheetViews>
  <sheetFormatPr defaultRowHeight="12.75" outlineLevelRow="3" x14ac:dyDescent="0.2"/>
  <cols>
    <col min="1" max="1" width="3.42578125" customWidth="1"/>
    <col min="2" max="2" width="12.7109375" style="97" customWidth="1"/>
    <col min="3" max="3" width="38.28515625" style="9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8.85546875" customWidth="1"/>
  </cols>
  <sheetData>
    <row r="1" spans="1:32" ht="15.75" customHeight="1" x14ac:dyDescent="0.25">
      <c r="A1" s="234" t="s">
        <v>7</v>
      </c>
      <c r="B1" s="234"/>
      <c r="C1" s="234"/>
      <c r="D1" s="234"/>
      <c r="E1" s="234"/>
      <c r="F1" s="234"/>
      <c r="G1" s="234"/>
    </row>
    <row r="2" spans="1:32" ht="25.15" customHeight="1" x14ac:dyDescent="0.2">
      <c r="A2" s="116" t="s">
        <v>8</v>
      </c>
      <c r="B2" s="49" t="s">
        <v>42</v>
      </c>
      <c r="C2" s="235" t="s">
        <v>330</v>
      </c>
      <c r="D2" s="236"/>
      <c r="E2" s="236"/>
      <c r="F2" s="236"/>
      <c r="G2" s="237"/>
    </row>
    <row r="3" spans="1:32" ht="25.15" customHeight="1" x14ac:dyDescent="0.2">
      <c r="A3" s="116" t="s">
        <v>9</v>
      </c>
      <c r="B3" s="49" t="s">
        <v>39</v>
      </c>
      <c r="C3" s="235" t="s">
        <v>229</v>
      </c>
      <c r="D3" s="236"/>
      <c r="E3" s="236"/>
      <c r="F3" s="236"/>
      <c r="G3" s="237"/>
    </row>
    <row r="4" spans="1:32" ht="25.15" customHeight="1" x14ac:dyDescent="0.2">
      <c r="A4" s="117" t="s">
        <v>10</v>
      </c>
      <c r="B4" s="118" t="s">
        <v>38</v>
      </c>
      <c r="C4" s="238" t="s">
        <v>230</v>
      </c>
      <c r="D4" s="239"/>
      <c r="E4" s="239"/>
      <c r="F4" s="239"/>
      <c r="G4" s="240"/>
    </row>
    <row r="5" spans="1:32" x14ac:dyDescent="0.2">
      <c r="D5" s="10"/>
    </row>
    <row r="6" spans="1:32" x14ac:dyDescent="0.2">
      <c r="A6" s="120" t="s">
        <v>65</v>
      </c>
      <c r="B6" s="122" t="s">
        <v>66</v>
      </c>
      <c r="C6" s="122" t="s">
        <v>67</v>
      </c>
      <c r="D6" s="121" t="s">
        <v>68</v>
      </c>
      <c r="E6" s="120" t="s">
        <v>69</v>
      </c>
      <c r="F6" s="119" t="s">
        <v>70</v>
      </c>
      <c r="G6" s="120" t="s">
        <v>29</v>
      </c>
    </row>
    <row r="7" spans="1:32" hidden="1" x14ac:dyDescent="0.2">
      <c r="A7" s="3"/>
      <c r="B7" s="4"/>
      <c r="C7" s="4"/>
      <c r="D7" s="6"/>
      <c r="E7" s="124"/>
      <c r="F7" s="125"/>
      <c r="G7" s="125"/>
    </row>
    <row r="8" spans="1:32" x14ac:dyDescent="0.2">
      <c r="A8" s="135" t="s">
        <v>71</v>
      </c>
      <c r="B8" s="136" t="s">
        <v>46</v>
      </c>
      <c r="C8" s="154" t="s">
        <v>47</v>
      </c>
      <c r="D8" s="137"/>
      <c r="E8" s="138"/>
      <c r="F8" s="139"/>
      <c r="G8" s="140">
        <f>SUM(G9:G21)</f>
        <v>0</v>
      </c>
    </row>
    <row r="9" spans="1:32" outlineLevel="1" x14ac:dyDescent="0.2">
      <c r="A9" s="142">
        <v>1</v>
      </c>
      <c r="B9" s="143" t="s">
        <v>72</v>
      </c>
      <c r="C9" s="155" t="s">
        <v>73</v>
      </c>
      <c r="D9" s="144" t="s">
        <v>74</v>
      </c>
      <c r="E9" s="145">
        <v>99.583749999999995</v>
      </c>
      <c r="F9" s="146"/>
      <c r="G9" s="147">
        <f>ROUND(E9*F9,2)</f>
        <v>0</v>
      </c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</row>
    <row r="10" spans="1:32" outlineLevel="2" x14ac:dyDescent="0.2">
      <c r="A10" s="130"/>
      <c r="B10" s="131"/>
      <c r="C10" s="156" t="s">
        <v>231</v>
      </c>
      <c r="D10" s="133"/>
      <c r="E10" s="134">
        <v>99.583749999999995</v>
      </c>
      <c r="F10" s="132"/>
      <c r="G10" s="132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</row>
    <row r="11" spans="1:32" outlineLevel="1" x14ac:dyDescent="0.2">
      <c r="A11" s="142">
        <v>2</v>
      </c>
      <c r="B11" s="143" t="s">
        <v>76</v>
      </c>
      <c r="C11" s="155" t="s">
        <v>77</v>
      </c>
      <c r="D11" s="144" t="s">
        <v>74</v>
      </c>
      <c r="E11" s="145">
        <v>49.791874999999997</v>
      </c>
      <c r="F11" s="146"/>
      <c r="G11" s="147">
        <f>ROUND(E11*F11,2)</f>
        <v>0</v>
      </c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</row>
    <row r="12" spans="1:32" outlineLevel="2" x14ac:dyDescent="0.2">
      <c r="A12" s="130"/>
      <c r="B12" s="131"/>
      <c r="C12" s="156" t="s">
        <v>232</v>
      </c>
      <c r="D12" s="133"/>
      <c r="E12" s="134">
        <v>49.791874999999997</v>
      </c>
      <c r="F12" s="132"/>
      <c r="G12" s="132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</row>
    <row r="13" spans="1:32" outlineLevel="1" x14ac:dyDescent="0.2">
      <c r="A13" s="148">
        <v>3</v>
      </c>
      <c r="B13" s="149" t="s">
        <v>78</v>
      </c>
      <c r="C13" s="157" t="s">
        <v>79</v>
      </c>
      <c r="D13" s="150" t="s">
        <v>80</v>
      </c>
      <c r="E13" s="151">
        <v>450</v>
      </c>
      <c r="F13" s="152"/>
      <c r="G13" s="153">
        <f>ROUND(E13*F13,2)</f>
        <v>0</v>
      </c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</row>
    <row r="14" spans="1:32" outlineLevel="1" x14ac:dyDescent="0.2">
      <c r="A14" s="142">
        <v>4</v>
      </c>
      <c r="B14" s="143" t="s">
        <v>81</v>
      </c>
      <c r="C14" s="155" t="s">
        <v>82</v>
      </c>
      <c r="D14" s="144" t="s">
        <v>74</v>
      </c>
      <c r="E14" s="145">
        <v>199.16749999999999</v>
      </c>
      <c r="F14" s="146"/>
      <c r="G14" s="147">
        <f>ROUND(E14*F14,2)</f>
        <v>0</v>
      </c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</row>
    <row r="15" spans="1:32" outlineLevel="2" x14ac:dyDescent="0.2">
      <c r="A15" s="130"/>
      <c r="B15" s="131"/>
      <c r="C15" s="156" t="s">
        <v>83</v>
      </c>
      <c r="D15" s="133"/>
      <c r="E15" s="134">
        <v>199.16749999999999</v>
      </c>
      <c r="F15" s="132"/>
      <c r="G15" s="132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</row>
    <row r="16" spans="1:32" outlineLevel="1" x14ac:dyDescent="0.2">
      <c r="A16" s="142">
        <v>5</v>
      </c>
      <c r="B16" s="143" t="s">
        <v>84</v>
      </c>
      <c r="C16" s="155" t="s">
        <v>85</v>
      </c>
      <c r="D16" s="144" t="s">
        <v>74</v>
      </c>
      <c r="E16" s="145">
        <v>199.16749999999999</v>
      </c>
      <c r="F16" s="146"/>
      <c r="G16" s="147">
        <f>ROUND(E16*F16,2)</f>
        <v>0</v>
      </c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</row>
    <row r="17" spans="1:32" outlineLevel="2" x14ac:dyDescent="0.2">
      <c r="A17" s="130"/>
      <c r="B17" s="131"/>
      <c r="C17" s="156" t="s">
        <v>83</v>
      </c>
      <c r="D17" s="133"/>
      <c r="E17" s="134">
        <v>199.16749999999999</v>
      </c>
      <c r="F17" s="132"/>
      <c r="G17" s="132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</row>
    <row r="18" spans="1:32" outlineLevel="1" x14ac:dyDescent="0.2">
      <c r="A18" s="142">
        <v>6</v>
      </c>
      <c r="B18" s="143" t="s">
        <v>332</v>
      </c>
      <c r="C18" s="155" t="s">
        <v>86</v>
      </c>
      <c r="D18" s="144" t="s">
        <v>74</v>
      </c>
      <c r="E18" s="145">
        <v>199.16749999999999</v>
      </c>
      <c r="F18" s="146"/>
      <c r="G18" s="147">
        <f>ROUND(E18*F18,2)</f>
        <v>0</v>
      </c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</row>
    <row r="19" spans="1:32" outlineLevel="2" x14ac:dyDescent="0.2">
      <c r="A19" s="130"/>
      <c r="B19" s="131"/>
      <c r="C19" s="156" t="s">
        <v>75</v>
      </c>
      <c r="D19" s="133"/>
      <c r="E19" s="134">
        <v>199.16749999999999</v>
      </c>
      <c r="F19" s="132"/>
      <c r="G19" s="132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</row>
    <row r="20" spans="1:32" outlineLevel="1" x14ac:dyDescent="0.2">
      <c r="A20" s="142">
        <v>7</v>
      </c>
      <c r="B20" s="143" t="s">
        <v>333</v>
      </c>
      <c r="C20" s="155" t="s">
        <v>334</v>
      </c>
      <c r="D20" s="144" t="s">
        <v>74</v>
      </c>
      <c r="E20" s="145">
        <v>199.16749999999999</v>
      </c>
      <c r="F20" s="146"/>
      <c r="G20" s="147">
        <f>ROUND(E20*F20,2)</f>
        <v>0</v>
      </c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</row>
    <row r="21" spans="1:32" outlineLevel="2" x14ac:dyDescent="0.2">
      <c r="A21" s="130"/>
      <c r="B21" s="131"/>
      <c r="C21" s="156" t="s">
        <v>75</v>
      </c>
      <c r="D21" s="133"/>
      <c r="E21" s="134">
        <v>199.16749999999999</v>
      </c>
      <c r="F21" s="132"/>
      <c r="G21" s="132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</row>
    <row r="22" spans="1:32" x14ac:dyDescent="0.2">
      <c r="A22" s="135" t="s">
        <v>71</v>
      </c>
      <c r="B22" s="136" t="s">
        <v>48</v>
      </c>
      <c r="C22" s="154" t="s">
        <v>49</v>
      </c>
      <c r="D22" s="137"/>
      <c r="E22" s="138"/>
      <c r="F22" s="139"/>
      <c r="G22" s="140">
        <f>SUM(G23:G26)</f>
        <v>0</v>
      </c>
    </row>
    <row r="23" spans="1:32" outlineLevel="1" x14ac:dyDescent="0.2">
      <c r="A23" s="142">
        <v>8</v>
      </c>
      <c r="B23" s="143" t="s">
        <v>87</v>
      </c>
      <c r="C23" s="155" t="s">
        <v>88</v>
      </c>
      <c r="D23" s="144" t="s">
        <v>74</v>
      </c>
      <c r="E23" s="145">
        <v>56.192500000000003</v>
      </c>
      <c r="F23" s="146"/>
      <c r="G23" s="147">
        <f>ROUND(E23*F23,2)</f>
        <v>0</v>
      </c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</row>
    <row r="24" spans="1:32" outlineLevel="2" x14ac:dyDescent="0.2">
      <c r="A24" s="130"/>
      <c r="B24" s="131"/>
      <c r="C24" s="156" t="s">
        <v>89</v>
      </c>
      <c r="D24" s="133"/>
      <c r="E24" s="134">
        <v>56.192500000000003</v>
      </c>
      <c r="F24" s="132"/>
      <c r="G24" s="132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</row>
    <row r="25" spans="1:32" ht="22.5" outlineLevel="1" x14ac:dyDescent="0.2">
      <c r="A25" s="142">
        <v>9</v>
      </c>
      <c r="B25" s="143" t="s">
        <v>90</v>
      </c>
      <c r="C25" s="155" t="s">
        <v>91</v>
      </c>
      <c r="D25" s="144" t="s">
        <v>74</v>
      </c>
      <c r="E25" s="145">
        <v>56.192500000000003</v>
      </c>
      <c r="F25" s="146"/>
      <c r="G25" s="147">
        <f>ROUND(E25*F25,2)</f>
        <v>0</v>
      </c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</row>
    <row r="26" spans="1:32" outlineLevel="2" x14ac:dyDescent="0.2">
      <c r="A26" s="130"/>
      <c r="B26" s="131"/>
      <c r="C26" s="156" t="s">
        <v>92</v>
      </c>
      <c r="D26" s="133"/>
      <c r="E26" s="134">
        <v>56.192500000000003</v>
      </c>
      <c r="F26" s="132"/>
      <c r="G26" s="132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</row>
    <row r="27" spans="1:32" x14ac:dyDescent="0.2">
      <c r="A27" s="135" t="s">
        <v>71</v>
      </c>
      <c r="B27" s="136" t="s">
        <v>50</v>
      </c>
      <c r="C27" s="154" t="s">
        <v>51</v>
      </c>
      <c r="D27" s="137"/>
      <c r="E27" s="138"/>
      <c r="F27" s="139"/>
      <c r="G27" s="140">
        <f>SUM(G28:G43)</f>
        <v>0</v>
      </c>
    </row>
    <row r="28" spans="1:32" ht="22.5" outlineLevel="1" x14ac:dyDescent="0.2">
      <c r="A28" s="142">
        <v>10</v>
      </c>
      <c r="B28" s="143" t="s">
        <v>93</v>
      </c>
      <c r="C28" s="155" t="s">
        <v>94</v>
      </c>
      <c r="D28" s="144" t="s">
        <v>95</v>
      </c>
      <c r="E28" s="145">
        <v>5.6192500000000001</v>
      </c>
      <c r="F28" s="146"/>
      <c r="G28" s="147">
        <f>ROUND(E28*F28,2)</f>
        <v>0</v>
      </c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</row>
    <row r="29" spans="1:32" outlineLevel="2" x14ac:dyDescent="0.2">
      <c r="A29" s="130"/>
      <c r="B29" s="131"/>
      <c r="C29" s="156" t="s">
        <v>96</v>
      </c>
      <c r="D29" s="133"/>
      <c r="E29" s="134">
        <v>2.3068499999999998</v>
      </c>
      <c r="F29" s="132"/>
      <c r="G29" s="132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</row>
    <row r="30" spans="1:32" outlineLevel="3" x14ac:dyDescent="0.2">
      <c r="A30" s="130"/>
      <c r="B30" s="131"/>
      <c r="C30" s="156" t="s">
        <v>97</v>
      </c>
      <c r="D30" s="133"/>
      <c r="E30" s="134">
        <v>3.3123999999999998</v>
      </c>
      <c r="F30" s="132"/>
      <c r="G30" s="132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</row>
    <row r="31" spans="1:32" ht="22.5" outlineLevel="1" x14ac:dyDescent="0.2">
      <c r="A31" s="142">
        <v>11</v>
      </c>
      <c r="B31" s="143" t="s">
        <v>98</v>
      </c>
      <c r="C31" s="155" t="s">
        <v>99</v>
      </c>
      <c r="D31" s="144" t="s">
        <v>95</v>
      </c>
      <c r="E31" s="145">
        <v>5.6192500000000001</v>
      </c>
      <c r="F31" s="146"/>
      <c r="G31" s="147">
        <f>ROUND(E31*F31,2)</f>
        <v>0</v>
      </c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</row>
    <row r="32" spans="1:32" outlineLevel="2" x14ac:dyDescent="0.2">
      <c r="A32" s="130"/>
      <c r="B32" s="131"/>
      <c r="C32" s="156" t="s">
        <v>100</v>
      </c>
      <c r="D32" s="133"/>
      <c r="E32" s="134">
        <v>5.6192500000000001</v>
      </c>
      <c r="F32" s="132"/>
      <c r="G32" s="132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</row>
    <row r="33" spans="1:32" ht="22.5" outlineLevel="1" x14ac:dyDescent="0.2">
      <c r="A33" s="142">
        <v>12</v>
      </c>
      <c r="B33" s="143" t="s">
        <v>101</v>
      </c>
      <c r="C33" s="155" t="s">
        <v>299</v>
      </c>
      <c r="D33" s="144" t="s">
        <v>74</v>
      </c>
      <c r="E33" s="145">
        <v>19.91675</v>
      </c>
      <c r="F33" s="146"/>
      <c r="G33" s="147">
        <f>ROUND(E33*F33,2)</f>
        <v>0</v>
      </c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</row>
    <row r="34" spans="1:32" outlineLevel="2" x14ac:dyDescent="0.2">
      <c r="A34" s="130"/>
      <c r="B34" s="131"/>
      <c r="C34" s="156" t="s">
        <v>102</v>
      </c>
      <c r="D34" s="133"/>
      <c r="E34" s="134">
        <v>58.695</v>
      </c>
      <c r="F34" s="132"/>
      <c r="G34" s="132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</row>
    <row r="35" spans="1:32" outlineLevel="3" x14ac:dyDescent="0.2">
      <c r="A35" s="130"/>
      <c r="B35" s="131"/>
      <c r="C35" s="156" t="s">
        <v>103</v>
      </c>
      <c r="D35" s="133"/>
      <c r="E35" s="134">
        <v>84.28</v>
      </c>
      <c r="F35" s="132"/>
      <c r="G35" s="132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</row>
    <row r="36" spans="1:32" outlineLevel="3" x14ac:dyDescent="0.2">
      <c r="A36" s="130"/>
      <c r="B36" s="131"/>
      <c r="C36" s="156" t="s">
        <v>104</v>
      </c>
      <c r="D36" s="133"/>
      <c r="E36" s="134">
        <v>23.0685</v>
      </c>
      <c r="F36" s="132"/>
      <c r="G36" s="132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</row>
    <row r="37" spans="1:32" outlineLevel="3" x14ac:dyDescent="0.2">
      <c r="A37" s="130"/>
      <c r="B37" s="131"/>
      <c r="C37" s="156" t="s">
        <v>105</v>
      </c>
      <c r="D37" s="133"/>
      <c r="E37" s="134">
        <v>33.124000000000002</v>
      </c>
      <c r="F37" s="132"/>
      <c r="G37" s="132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</row>
    <row r="38" spans="1:32" outlineLevel="3" x14ac:dyDescent="0.2">
      <c r="A38" s="142">
        <v>13</v>
      </c>
      <c r="B38" s="143" t="s">
        <v>147</v>
      </c>
      <c r="C38" s="155" t="s">
        <v>148</v>
      </c>
      <c r="D38" s="144" t="s">
        <v>80</v>
      </c>
      <c r="E38" s="145">
        <v>80</v>
      </c>
      <c r="F38" s="146"/>
      <c r="G38" s="147">
        <f>ROUND(E38*F38,2)</f>
        <v>0</v>
      </c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</row>
    <row r="39" spans="1:32" outlineLevel="3" x14ac:dyDescent="0.2">
      <c r="A39" s="130"/>
      <c r="B39" s="131"/>
      <c r="C39" s="156" t="s">
        <v>234</v>
      </c>
      <c r="D39" s="133"/>
      <c r="E39" s="134">
        <v>80</v>
      </c>
      <c r="F39" s="132"/>
      <c r="G39" s="132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</row>
    <row r="40" spans="1:32" outlineLevel="3" x14ac:dyDescent="0.2">
      <c r="A40" s="142">
        <v>14</v>
      </c>
      <c r="B40" s="143" t="s">
        <v>149</v>
      </c>
      <c r="C40" s="155" t="s">
        <v>150</v>
      </c>
      <c r="D40" s="144" t="s">
        <v>80</v>
      </c>
      <c r="E40" s="145">
        <v>80</v>
      </c>
      <c r="F40" s="146"/>
      <c r="G40" s="147">
        <f>ROUND(E40*F40,2)</f>
        <v>0</v>
      </c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</row>
    <row r="41" spans="1:32" outlineLevel="3" x14ac:dyDescent="0.2">
      <c r="A41" s="130"/>
      <c r="B41" s="131"/>
      <c r="C41" s="156" t="s">
        <v>233</v>
      </c>
      <c r="D41" s="133"/>
      <c r="E41" s="134">
        <v>80</v>
      </c>
      <c r="F41" s="132"/>
      <c r="G41" s="132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</row>
    <row r="42" spans="1:32" ht="22.5" outlineLevel="3" x14ac:dyDescent="0.2">
      <c r="A42" s="142">
        <v>15</v>
      </c>
      <c r="B42" s="143" t="s">
        <v>235</v>
      </c>
      <c r="C42" s="155" t="s">
        <v>236</v>
      </c>
      <c r="D42" s="144" t="s">
        <v>80</v>
      </c>
      <c r="E42" s="145">
        <v>40</v>
      </c>
      <c r="F42" s="146"/>
      <c r="G42" s="147">
        <f>ROUND(E42*F42,2)</f>
        <v>0</v>
      </c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</row>
    <row r="43" spans="1:32" outlineLevel="3" x14ac:dyDescent="0.2">
      <c r="A43" s="130"/>
      <c r="B43" s="131"/>
      <c r="C43" s="156"/>
      <c r="D43" s="133"/>
      <c r="E43" s="134"/>
      <c r="F43" s="132"/>
      <c r="G43" s="132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</row>
    <row r="44" spans="1:32" x14ac:dyDescent="0.2">
      <c r="A44" s="135" t="s">
        <v>71</v>
      </c>
      <c r="B44" s="136" t="s">
        <v>52</v>
      </c>
      <c r="C44" s="154" t="s">
        <v>53</v>
      </c>
      <c r="D44" s="137"/>
      <c r="E44" s="138"/>
      <c r="F44" s="139"/>
      <c r="G44" s="140">
        <f>SUM(G45:G47)</f>
        <v>0</v>
      </c>
    </row>
    <row r="45" spans="1:32" outlineLevel="1" x14ac:dyDescent="0.2">
      <c r="A45" s="148">
        <v>16</v>
      </c>
      <c r="B45" s="149" t="s">
        <v>106</v>
      </c>
      <c r="C45" s="157" t="s">
        <v>107</v>
      </c>
      <c r="D45" s="150" t="s">
        <v>108</v>
      </c>
      <c r="E45" s="151">
        <v>12</v>
      </c>
      <c r="F45" s="152"/>
      <c r="G45" s="153">
        <f>ROUND(E45*F45,2)</f>
        <v>0</v>
      </c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</row>
    <row r="46" spans="1:32" outlineLevel="1" x14ac:dyDescent="0.2">
      <c r="A46" s="148">
        <v>17</v>
      </c>
      <c r="B46" s="149" t="s">
        <v>110</v>
      </c>
      <c r="C46" s="157" t="s">
        <v>111</v>
      </c>
      <c r="D46" s="150" t="s">
        <v>108</v>
      </c>
      <c r="E46" s="151">
        <v>12</v>
      </c>
      <c r="F46" s="152"/>
      <c r="G46" s="153">
        <f>ROUND(E46*F46,2)</f>
        <v>0</v>
      </c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</row>
    <row r="47" spans="1:32" outlineLevel="3" x14ac:dyDescent="0.2">
      <c r="A47" s="142">
        <v>18</v>
      </c>
      <c r="B47" s="143" t="s">
        <v>151</v>
      </c>
      <c r="C47" s="155" t="s">
        <v>237</v>
      </c>
      <c r="D47" s="144" t="s">
        <v>0</v>
      </c>
      <c r="E47" s="145">
        <v>20</v>
      </c>
      <c r="F47" s="146"/>
      <c r="G47" s="153">
        <f>ROUND(E47*F47,2)</f>
        <v>0</v>
      </c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</row>
    <row r="48" spans="1:32" x14ac:dyDescent="0.2">
      <c r="A48" s="135" t="s">
        <v>71</v>
      </c>
      <c r="B48" s="136" t="s">
        <v>54</v>
      </c>
      <c r="C48" s="154" t="s">
        <v>55</v>
      </c>
      <c r="D48" s="137"/>
      <c r="E48" s="138"/>
      <c r="F48" s="139"/>
      <c r="G48" s="140">
        <f>SUM(G49:G56)</f>
        <v>0</v>
      </c>
    </row>
    <row r="49" spans="1:32" outlineLevel="1" x14ac:dyDescent="0.2">
      <c r="A49" s="142">
        <v>19</v>
      </c>
      <c r="B49" s="143" t="s">
        <v>112</v>
      </c>
      <c r="C49" s="155" t="s">
        <v>300</v>
      </c>
      <c r="D49" s="144" t="s">
        <v>74</v>
      </c>
      <c r="E49" s="145">
        <v>56.192500000000003</v>
      </c>
      <c r="F49" s="146"/>
      <c r="G49" s="147">
        <f>ROUND(E49*F49,2)</f>
        <v>0</v>
      </c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</row>
    <row r="50" spans="1:32" outlineLevel="2" x14ac:dyDescent="0.2">
      <c r="A50" s="130"/>
      <c r="B50" s="131"/>
      <c r="C50" s="156" t="s">
        <v>104</v>
      </c>
      <c r="D50" s="133"/>
      <c r="E50" s="134">
        <v>23.0685</v>
      </c>
      <c r="F50" s="132"/>
      <c r="G50" s="132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</row>
    <row r="51" spans="1:32" outlineLevel="3" x14ac:dyDescent="0.2">
      <c r="A51" s="130"/>
      <c r="B51" s="131"/>
      <c r="C51" s="156" t="s">
        <v>105</v>
      </c>
      <c r="D51" s="133"/>
      <c r="E51" s="134">
        <v>33.124000000000002</v>
      </c>
      <c r="F51" s="132"/>
      <c r="G51" s="132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</row>
    <row r="52" spans="1:32" ht="22.5" outlineLevel="1" x14ac:dyDescent="0.2">
      <c r="A52" s="142">
        <v>20</v>
      </c>
      <c r="B52" s="143" t="s">
        <v>303</v>
      </c>
      <c r="C52" s="155" t="s">
        <v>304</v>
      </c>
      <c r="D52" s="144" t="s">
        <v>74</v>
      </c>
      <c r="E52" s="145">
        <v>56.192500000000003</v>
      </c>
      <c r="F52" s="146"/>
      <c r="G52" s="147">
        <f>ROUND(E52*F52,2)</f>
        <v>0</v>
      </c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</row>
    <row r="53" spans="1:32" outlineLevel="1" x14ac:dyDescent="0.2">
      <c r="A53" s="130"/>
      <c r="B53" s="131"/>
      <c r="C53" s="156" t="s">
        <v>102</v>
      </c>
      <c r="D53" s="133"/>
      <c r="E53" s="134">
        <v>58.695</v>
      </c>
      <c r="F53" s="132"/>
      <c r="G53" s="132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</row>
    <row r="54" spans="1:32" outlineLevel="1" x14ac:dyDescent="0.2">
      <c r="A54" s="130"/>
      <c r="B54" s="131"/>
      <c r="C54" s="156" t="s">
        <v>103</v>
      </c>
      <c r="D54" s="133"/>
      <c r="E54" s="134">
        <v>84.28</v>
      </c>
      <c r="F54" s="132"/>
      <c r="G54" s="132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</row>
    <row r="55" spans="1:32" outlineLevel="1" x14ac:dyDescent="0.2">
      <c r="A55" s="130"/>
      <c r="B55" s="131"/>
      <c r="C55" s="156" t="s">
        <v>305</v>
      </c>
      <c r="D55" s="133"/>
      <c r="E55" s="134">
        <v>23.0685</v>
      </c>
      <c r="F55" s="132"/>
      <c r="G55" s="132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</row>
    <row r="56" spans="1:32" outlineLevel="1" x14ac:dyDescent="0.2">
      <c r="A56" s="130"/>
      <c r="B56" s="131"/>
      <c r="C56" s="156" t="s">
        <v>306</v>
      </c>
      <c r="D56" s="133"/>
      <c r="E56" s="134">
        <v>33.124000000000002</v>
      </c>
      <c r="F56" s="132"/>
      <c r="G56" s="132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</row>
    <row r="57" spans="1:32" x14ac:dyDescent="0.2">
      <c r="A57" s="135" t="s">
        <v>71</v>
      </c>
      <c r="B57" s="136" t="s">
        <v>331</v>
      </c>
      <c r="C57" s="154" t="s">
        <v>56</v>
      </c>
      <c r="D57" s="137"/>
      <c r="E57" s="138"/>
      <c r="F57" s="139"/>
      <c r="G57" s="140">
        <f>SUM(G58:G70)</f>
        <v>0</v>
      </c>
    </row>
    <row r="58" spans="1:32" ht="33.75" outlineLevel="1" x14ac:dyDescent="0.2">
      <c r="A58" s="161">
        <v>21</v>
      </c>
      <c r="B58" s="162" t="s">
        <v>290</v>
      </c>
      <c r="C58" s="163" t="s">
        <v>152</v>
      </c>
      <c r="D58" s="164" t="s">
        <v>153</v>
      </c>
      <c r="E58" s="165">
        <v>2</v>
      </c>
      <c r="F58" s="166"/>
      <c r="G58" s="147">
        <f>ROUND(E58*F58,2)</f>
        <v>0</v>
      </c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</row>
    <row r="59" spans="1:32" outlineLevel="1" x14ac:dyDescent="0.2">
      <c r="A59" s="161">
        <v>22</v>
      </c>
      <c r="B59" s="162" t="s">
        <v>291</v>
      </c>
      <c r="C59" s="163" t="s">
        <v>301</v>
      </c>
      <c r="D59" s="164" t="s">
        <v>113</v>
      </c>
      <c r="E59" s="165">
        <v>4</v>
      </c>
      <c r="F59" s="166"/>
      <c r="G59" s="147">
        <f>ROUND(E59*F59,2)</f>
        <v>0</v>
      </c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</row>
    <row r="60" spans="1:32" outlineLevel="1" x14ac:dyDescent="0.2">
      <c r="A60" s="161">
        <v>23</v>
      </c>
      <c r="B60" s="162" t="s">
        <v>292</v>
      </c>
      <c r="C60" s="163" t="s">
        <v>302</v>
      </c>
      <c r="D60" s="164" t="s">
        <v>113</v>
      </c>
      <c r="E60" s="165">
        <v>4</v>
      </c>
      <c r="F60" s="166"/>
      <c r="G60" s="147">
        <f t="shared" ref="G60:G70" si="0">ROUND(E60*F60,2)</f>
        <v>0</v>
      </c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</row>
    <row r="61" spans="1:32" outlineLevel="1" x14ac:dyDescent="0.2">
      <c r="A61" s="161">
        <v>24</v>
      </c>
      <c r="B61" s="162" t="s">
        <v>293</v>
      </c>
      <c r="C61" s="163" t="s">
        <v>154</v>
      </c>
      <c r="D61" s="164" t="s">
        <v>155</v>
      </c>
      <c r="E61" s="165">
        <v>66</v>
      </c>
      <c r="F61" s="166"/>
      <c r="G61" s="147">
        <f t="shared" si="0"/>
        <v>0</v>
      </c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</row>
    <row r="62" spans="1:32" outlineLevel="1" x14ac:dyDescent="0.2">
      <c r="A62" s="161">
        <v>25</v>
      </c>
      <c r="B62" s="162" t="s">
        <v>294</v>
      </c>
      <c r="C62" s="163" t="s">
        <v>156</v>
      </c>
      <c r="D62" s="164" t="s">
        <v>153</v>
      </c>
      <c r="E62" s="165">
        <v>2</v>
      </c>
      <c r="F62" s="166"/>
      <c r="G62" s="147">
        <f t="shared" si="0"/>
        <v>0</v>
      </c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</row>
    <row r="63" spans="1:32" ht="22.5" outlineLevel="1" x14ac:dyDescent="0.2">
      <c r="A63" s="161">
        <v>26</v>
      </c>
      <c r="B63" s="162" t="s">
        <v>295</v>
      </c>
      <c r="C63" s="163" t="s">
        <v>157</v>
      </c>
      <c r="D63" s="164" t="s">
        <v>153</v>
      </c>
      <c r="E63" s="165">
        <v>4</v>
      </c>
      <c r="F63" s="166"/>
      <c r="G63" s="147">
        <f t="shared" si="0"/>
        <v>0</v>
      </c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</row>
    <row r="64" spans="1:32" ht="22.5" outlineLevel="1" x14ac:dyDescent="0.2">
      <c r="A64" s="161">
        <v>27</v>
      </c>
      <c r="B64" s="162" t="s">
        <v>296</v>
      </c>
      <c r="C64" s="163" t="s">
        <v>158</v>
      </c>
      <c r="D64" s="164" t="s">
        <v>159</v>
      </c>
      <c r="E64" s="165">
        <v>175</v>
      </c>
      <c r="F64" s="166"/>
      <c r="G64" s="147">
        <f t="shared" si="0"/>
        <v>0</v>
      </c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</row>
    <row r="65" spans="1:32" ht="45" outlineLevel="1" x14ac:dyDescent="0.2">
      <c r="A65" s="161">
        <v>28</v>
      </c>
      <c r="B65" s="162" t="s">
        <v>297</v>
      </c>
      <c r="C65" s="163" t="s">
        <v>160</v>
      </c>
      <c r="D65" s="164" t="s">
        <v>161</v>
      </c>
      <c r="E65" s="165">
        <v>25</v>
      </c>
      <c r="F65" s="166"/>
      <c r="G65" s="147">
        <f t="shared" si="0"/>
        <v>0</v>
      </c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</row>
    <row r="66" spans="1:32" ht="22.5" outlineLevel="1" x14ac:dyDescent="0.2">
      <c r="A66" s="161">
        <v>29</v>
      </c>
      <c r="B66" s="162" t="s">
        <v>298</v>
      </c>
      <c r="C66" s="163" t="s">
        <v>323</v>
      </c>
      <c r="D66" s="164" t="s">
        <v>113</v>
      </c>
      <c r="E66" s="165">
        <v>1</v>
      </c>
      <c r="F66" s="166"/>
      <c r="G66" s="147">
        <f t="shared" si="0"/>
        <v>0</v>
      </c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</row>
    <row r="67" spans="1:32" ht="22.5" outlineLevel="1" x14ac:dyDescent="0.2">
      <c r="A67" s="161">
        <v>30</v>
      </c>
      <c r="B67" s="162" t="s">
        <v>321</v>
      </c>
      <c r="C67" s="163" t="s">
        <v>322</v>
      </c>
      <c r="D67" s="164" t="s">
        <v>113</v>
      </c>
      <c r="E67" s="165">
        <v>1</v>
      </c>
      <c r="F67" s="166"/>
      <c r="G67" s="147">
        <f t="shared" si="0"/>
        <v>0</v>
      </c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</row>
    <row r="68" spans="1:32" ht="22.5" outlineLevel="1" x14ac:dyDescent="0.2">
      <c r="A68" s="161">
        <v>31</v>
      </c>
      <c r="B68" s="162" t="s">
        <v>326</v>
      </c>
      <c r="C68" s="163" t="s">
        <v>324</v>
      </c>
      <c r="D68" s="164" t="s">
        <v>113</v>
      </c>
      <c r="E68" s="165">
        <v>1</v>
      </c>
      <c r="F68" s="166"/>
      <c r="G68" s="147">
        <f t="shared" si="0"/>
        <v>0</v>
      </c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</row>
    <row r="69" spans="1:32" outlineLevel="1" x14ac:dyDescent="0.2">
      <c r="A69" s="161">
        <v>32</v>
      </c>
      <c r="B69" s="162" t="s">
        <v>327</v>
      </c>
      <c r="C69" s="163" t="s">
        <v>325</v>
      </c>
      <c r="D69" s="164" t="s">
        <v>113</v>
      </c>
      <c r="E69" s="165">
        <v>1</v>
      </c>
      <c r="F69" s="166"/>
      <c r="G69" s="147">
        <f t="shared" si="0"/>
        <v>0</v>
      </c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</row>
    <row r="70" spans="1:32" outlineLevel="1" x14ac:dyDescent="0.2">
      <c r="A70" s="161">
        <v>33</v>
      </c>
      <c r="B70" s="162" t="s">
        <v>328</v>
      </c>
      <c r="C70" s="163" t="s">
        <v>109</v>
      </c>
      <c r="D70" s="164" t="s">
        <v>0</v>
      </c>
      <c r="E70" s="165">
        <v>5</v>
      </c>
      <c r="F70" s="166"/>
      <c r="G70" s="147">
        <f t="shared" si="0"/>
        <v>0</v>
      </c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</row>
    <row r="71" spans="1:32" x14ac:dyDescent="0.2">
      <c r="A71" s="135" t="s">
        <v>71</v>
      </c>
      <c r="B71" s="136" t="s">
        <v>289</v>
      </c>
      <c r="C71" s="154" t="s">
        <v>288</v>
      </c>
      <c r="D71" s="137"/>
      <c r="E71" s="138"/>
      <c r="F71" s="139"/>
      <c r="G71" s="140">
        <f>SUM(G72:G91)</f>
        <v>0</v>
      </c>
    </row>
    <row r="72" spans="1:32" outlineLevel="1" x14ac:dyDescent="0.2">
      <c r="A72" s="161">
        <v>34</v>
      </c>
      <c r="B72" s="162" t="s">
        <v>163</v>
      </c>
      <c r="C72" s="163" t="s">
        <v>162</v>
      </c>
      <c r="D72" s="164" t="s">
        <v>80</v>
      </c>
      <c r="E72" s="165">
        <v>5</v>
      </c>
      <c r="F72" s="166"/>
      <c r="G72" s="147">
        <f>ROUND(E72*F72,2)</f>
        <v>0</v>
      </c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</row>
    <row r="73" spans="1:32" outlineLevel="1" x14ac:dyDescent="0.2">
      <c r="A73" s="161">
        <v>35</v>
      </c>
      <c r="B73" s="162" t="s">
        <v>165</v>
      </c>
      <c r="C73" s="163" t="s">
        <v>164</v>
      </c>
      <c r="D73" s="164" t="s">
        <v>80</v>
      </c>
      <c r="E73" s="165">
        <v>2.5</v>
      </c>
      <c r="F73" s="166"/>
      <c r="G73" s="147">
        <f t="shared" ref="G73:G91" si="1">ROUND(E73*F73,2)</f>
        <v>0</v>
      </c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</row>
    <row r="74" spans="1:32" outlineLevel="1" x14ac:dyDescent="0.2">
      <c r="A74" s="161">
        <v>36</v>
      </c>
      <c r="B74" s="162" t="s">
        <v>167</v>
      </c>
      <c r="C74" s="163" t="s">
        <v>166</v>
      </c>
      <c r="D74" s="164" t="s">
        <v>113</v>
      </c>
      <c r="E74" s="165">
        <v>22</v>
      </c>
      <c r="F74" s="166"/>
      <c r="G74" s="147">
        <f t="shared" si="1"/>
        <v>0</v>
      </c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</row>
    <row r="75" spans="1:32" ht="22.5" outlineLevel="1" x14ac:dyDescent="0.2">
      <c r="A75" s="161">
        <v>37</v>
      </c>
      <c r="B75" s="162" t="s">
        <v>169</v>
      </c>
      <c r="C75" s="163" t="s">
        <v>168</v>
      </c>
      <c r="D75" s="164" t="s">
        <v>113</v>
      </c>
      <c r="E75" s="165">
        <v>22</v>
      </c>
      <c r="F75" s="166"/>
      <c r="G75" s="147">
        <f t="shared" si="1"/>
        <v>0</v>
      </c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</row>
    <row r="76" spans="1:32" outlineLevel="1" x14ac:dyDescent="0.2">
      <c r="A76" s="161">
        <v>38</v>
      </c>
      <c r="B76" s="162" t="s">
        <v>171</v>
      </c>
      <c r="C76" s="163" t="s">
        <v>170</v>
      </c>
      <c r="D76" s="164" t="s">
        <v>113</v>
      </c>
      <c r="E76" s="165">
        <v>4</v>
      </c>
      <c r="F76" s="166"/>
      <c r="G76" s="147">
        <f t="shared" si="1"/>
        <v>0</v>
      </c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</row>
    <row r="77" spans="1:32" outlineLevel="1" x14ac:dyDescent="0.2">
      <c r="A77" s="161">
        <v>39</v>
      </c>
      <c r="B77" s="162" t="s">
        <v>173</v>
      </c>
      <c r="C77" s="163" t="s">
        <v>172</v>
      </c>
      <c r="D77" s="164" t="s">
        <v>113</v>
      </c>
      <c r="E77" s="165">
        <v>4</v>
      </c>
      <c r="F77" s="166"/>
      <c r="G77" s="147">
        <f t="shared" si="1"/>
        <v>0</v>
      </c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</row>
    <row r="78" spans="1:32" outlineLevel="1" x14ac:dyDescent="0.2">
      <c r="A78" s="161">
        <v>40</v>
      </c>
      <c r="B78" s="162" t="s">
        <v>175</v>
      </c>
      <c r="C78" s="163" t="s">
        <v>174</v>
      </c>
      <c r="D78" s="164" t="s">
        <v>80</v>
      </c>
      <c r="E78" s="165">
        <v>45</v>
      </c>
      <c r="F78" s="166"/>
      <c r="G78" s="147">
        <f t="shared" si="1"/>
        <v>0</v>
      </c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</row>
    <row r="79" spans="1:32" outlineLevel="1" x14ac:dyDescent="0.2">
      <c r="A79" s="161">
        <v>41</v>
      </c>
      <c r="B79" s="162" t="s">
        <v>177</v>
      </c>
      <c r="C79" s="163" t="s">
        <v>176</v>
      </c>
      <c r="D79" s="164" t="s">
        <v>113</v>
      </c>
      <c r="E79" s="165">
        <v>75</v>
      </c>
      <c r="F79" s="166"/>
      <c r="G79" s="147">
        <f t="shared" si="1"/>
        <v>0</v>
      </c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</row>
    <row r="80" spans="1:32" outlineLevel="1" x14ac:dyDescent="0.2">
      <c r="A80" s="161">
        <v>42</v>
      </c>
      <c r="B80" s="162" t="s">
        <v>179</v>
      </c>
      <c r="C80" s="163" t="s">
        <v>178</v>
      </c>
      <c r="D80" s="164" t="s">
        <v>113</v>
      </c>
      <c r="E80" s="165">
        <v>20</v>
      </c>
      <c r="F80" s="166"/>
      <c r="G80" s="147">
        <f t="shared" si="1"/>
        <v>0</v>
      </c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</row>
    <row r="81" spans="1:32" outlineLevel="1" x14ac:dyDescent="0.2">
      <c r="A81" s="161">
        <v>43</v>
      </c>
      <c r="B81" s="162" t="s">
        <v>181</v>
      </c>
      <c r="C81" s="163" t="s">
        <v>180</v>
      </c>
      <c r="D81" s="164" t="s">
        <v>113</v>
      </c>
      <c r="E81" s="165">
        <v>30</v>
      </c>
      <c r="F81" s="166"/>
      <c r="G81" s="147">
        <f t="shared" si="1"/>
        <v>0</v>
      </c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F81" s="123"/>
    </row>
    <row r="82" spans="1:32" outlineLevel="1" x14ac:dyDescent="0.2">
      <c r="A82" s="161">
        <v>44</v>
      </c>
      <c r="B82" s="162" t="s">
        <v>183</v>
      </c>
      <c r="C82" s="163" t="s">
        <v>182</v>
      </c>
      <c r="D82" s="164" t="s">
        <v>113</v>
      </c>
      <c r="E82" s="165">
        <v>30</v>
      </c>
      <c r="F82" s="166"/>
      <c r="G82" s="147">
        <f t="shared" si="1"/>
        <v>0</v>
      </c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</row>
    <row r="83" spans="1:32" outlineLevel="1" x14ac:dyDescent="0.2">
      <c r="A83" s="161">
        <v>45</v>
      </c>
      <c r="B83" s="162" t="s">
        <v>185</v>
      </c>
      <c r="C83" s="163" t="s">
        <v>184</v>
      </c>
      <c r="D83" s="164" t="s">
        <v>113</v>
      </c>
      <c r="E83" s="165">
        <v>50</v>
      </c>
      <c r="F83" s="166"/>
      <c r="G83" s="147">
        <f t="shared" si="1"/>
        <v>0</v>
      </c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  <c r="AF83" s="123"/>
    </row>
    <row r="84" spans="1:32" outlineLevel="1" x14ac:dyDescent="0.2">
      <c r="A84" s="161">
        <v>46</v>
      </c>
      <c r="B84" s="162" t="s">
        <v>187</v>
      </c>
      <c r="C84" s="163" t="s">
        <v>186</v>
      </c>
      <c r="D84" s="164" t="s">
        <v>113</v>
      </c>
      <c r="E84" s="165">
        <v>75</v>
      </c>
      <c r="F84" s="166"/>
      <c r="G84" s="147">
        <f t="shared" si="1"/>
        <v>0</v>
      </c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  <c r="AF84" s="123"/>
    </row>
    <row r="85" spans="1:32" outlineLevel="1" x14ac:dyDescent="0.2">
      <c r="A85" s="161">
        <v>47</v>
      </c>
      <c r="B85" s="162" t="s">
        <v>189</v>
      </c>
      <c r="C85" s="163" t="s">
        <v>188</v>
      </c>
      <c r="D85" s="164" t="s">
        <v>113</v>
      </c>
      <c r="E85" s="165">
        <v>20</v>
      </c>
      <c r="F85" s="166"/>
      <c r="G85" s="147">
        <f t="shared" si="1"/>
        <v>0</v>
      </c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  <c r="AF85" s="123"/>
    </row>
    <row r="86" spans="1:32" outlineLevel="1" x14ac:dyDescent="0.2">
      <c r="A86" s="161">
        <v>48</v>
      </c>
      <c r="B86" s="162" t="s">
        <v>191</v>
      </c>
      <c r="C86" s="163" t="s">
        <v>190</v>
      </c>
      <c r="D86" s="164" t="s">
        <v>80</v>
      </c>
      <c r="E86" s="165">
        <v>14</v>
      </c>
      <c r="F86" s="166"/>
      <c r="G86" s="147">
        <f t="shared" si="1"/>
        <v>0</v>
      </c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</row>
    <row r="87" spans="1:32" outlineLevel="1" x14ac:dyDescent="0.2">
      <c r="A87" s="161">
        <v>49</v>
      </c>
      <c r="B87" s="162" t="s">
        <v>193</v>
      </c>
      <c r="C87" s="163" t="s">
        <v>192</v>
      </c>
      <c r="D87" s="164" t="s">
        <v>113</v>
      </c>
      <c r="E87" s="165">
        <v>160</v>
      </c>
      <c r="F87" s="166"/>
      <c r="G87" s="147">
        <f t="shared" si="1"/>
        <v>0</v>
      </c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3"/>
      <c r="AD87" s="123"/>
      <c r="AE87" s="123"/>
      <c r="AF87" s="123"/>
    </row>
    <row r="88" spans="1:32" outlineLevel="1" x14ac:dyDescent="0.2">
      <c r="A88" s="161">
        <v>50</v>
      </c>
      <c r="B88" s="162" t="s">
        <v>195</v>
      </c>
      <c r="C88" s="163" t="s">
        <v>194</v>
      </c>
      <c r="D88" s="164" t="s">
        <v>113</v>
      </c>
      <c r="E88" s="165">
        <v>75</v>
      </c>
      <c r="F88" s="166"/>
      <c r="G88" s="147">
        <f t="shared" si="1"/>
        <v>0</v>
      </c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</row>
    <row r="89" spans="1:32" outlineLevel="1" x14ac:dyDescent="0.2">
      <c r="A89" s="161">
        <v>51</v>
      </c>
      <c r="B89" s="162" t="s">
        <v>197</v>
      </c>
      <c r="C89" s="163" t="s">
        <v>196</v>
      </c>
      <c r="D89" s="164" t="s">
        <v>113</v>
      </c>
      <c r="E89" s="165">
        <v>4</v>
      </c>
      <c r="F89" s="166"/>
      <c r="G89" s="147">
        <f t="shared" si="1"/>
        <v>0</v>
      </c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  <c r="AF89" s="123"/>
    </row>
    <row r="90" spans="1:32" ht="22.5" outlineLevel="1" x14ac:dyDescent="0.2">
      <c r="A90" s="161">
        <v>52</v>
      </c>
      <c r="B90" s="162" t="s">
        <v>199</v>
      </c>
      <c r="C90" s="163" t="s">
        <v>198</v>
      </c>
      <c r="D90" s="164" t="s">
        <v>113</v>
      </c>
      <c r="E90" s="165">
        <v>4</v>
      </c>
      <c r="F90" s="166"/>
      <c r="G90" s="147">
        <f t="shared" si="1"/>
        <v>0</v>
      </c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  <c r="AF90" s="123"/>
    </row>
    <row r="91" spans="1:32" outlineLevel="1" x14ac:dyDescent="0.2">
      <c r="A91" s="161">
        <v>53</v>
      </c>
      <c r="B91" s="162" t="s">
        <v>211</v>
      </c>
      <c r="C91" s="163" t="s">
        <v>109</v>
      </c>
      <c r="D91" s="164" t="s">
        <v>0</v>
      </c>
      <c r="E91" s="165">
        <v>5</v>
      </c>
      <c r="F91" s="166"/>
      <c r="G91" s="147">
        <f t="shared" si="1"/>
        <v>0</v>
      </c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</row>
    <row r="92" spans="1:32" x14ac:dyDescent="0.2">
      <c r="A92" s="135" t="s">
        <v>71</v>
      </c>
      <c r="B92" s="136" t="s">
        <v>57</v>
      </c>
      <c r="C92" s="154" t="s">
        <v>58</v>
      </c>
      <c r="D92" s="137"/>
      <c r="E92" s="138"/>
      <c r="F92" s="139"/>
      <c r="G92" s="140">
        <f>SUM(G93:G124)</f>
        <v>0</v>
      </c>
    </row>
    <row r="93" spans="1:32" x14ac:dyDescent="0.2">
      <c r="A93" s="148">
        <v>54</v>
      </c>
      <c r="B93" s="149" t="s">
        <v>114</v>
      </c>
      <c r="C93" s="157" t="s">
        <v>212</v>
      </c>
      <c r="D93" s="150" t="s">
        <v>129</v>
      </c>
      <c r="E93" s="151">
        <v>1</v>
      </c>
      <c r="F93" s="152"/>
      <c r="G93" s="153">
        <f>ROUND(E93*F93,2)</f>
        <v>0</v>
      </c>
    </row>
    <row r="94" spans="1:32" x14ac:dyDescent="0.2">
      <c r="A94" s="148">
        <v>55</v>
      </c>
      <c r="B94" s="149" t="s">
        <v>238</v>
      </c>
      <c r="C94" s="157" t="s">
        <v>269</v>
      </c>
      <c r="D94" s="150" t="s">
        <v>113</v>
      </c>
      <c r="E94" s="151">
        <v>1</v>
      </c>
      <c r="F94" s="152"/>
      <c r="G94" s="153">
        <f t="shared" ref="G94:G124" si="2">ROUND(E94*F94,2)</f>
        <v>0</v>
      </c>
    </row>
    <row r="95" spans="1:32" x14ac:dyDescent="0.2">
      <c r="A95" s="148">
        <v>56</v>
      </c>
      <c r="B95" s="149" t="s">
        <v>239</v>
      </c>
      <c r="C95" s="157" t="s">
        <v>213</v>
      </c>
      <c r="D95" s="150" t="s">
        <v>113</v>
      </c>
      <c r="E95" s="151">
        <v>3</v>
      </c>
      <c r="F95" s="152"/>
      <c r="G95" s="153">
        <f t="shared" si="2"/>
        <v>0</v>
      </c>
    </row>
    <row r="96" spans="1:32" x14ac:dyDescent="0.2">
      <c r="A96" s="148">
        <v>57</v>
      </c>
      <c r="B96" s="149" t="s">
        <v>240</v>
      </c>
      <c r="C96" s="157" t="s">
        <v>270</v>
      </c>
      <c r="D96" s="150" t="s">
        <v>113</v>
      </c>
      <c r="E96" s="151">
        <v>3</v>
      </c>
      <c r="F96" s="152"/>
      <c r="G96" s="153">
        <f t="shared" si="2"/>
        <v>0</v>
      </c>
    </row>
    <row r="97" spans="1:7" x14ac:dyDescent="0.2">
      <c r="A97" s="148">
        <v>58</v>
      </c>
      <c r="B97" s="149" t="s">
        <v>241</v>
      </c>
      <c r="C97" s="157" t="s">
        <v>214</v>
      </c>
      <c r="D97" s="150" t="s">
        <v>113</v>
      </c>
      <c r="E97" s="151">
        <v>8</v>
      </c>
      <c r="F97" s="152"/>
      <c r="G97" s="153">
        <f t="shared" si="2"/>
        <v>0</v>
      </c>
    </row>
    <row r="98" spans="1:7" x14ac:dyDescent="0.2">
      <c r="A98" s="148">
        <v>59</v>
      </c>
      <c r="B98" s="149" t="s">
        <v>242</v>
      </c>
      <c r="C98" s="157" t="s">
        <v>271</v>
      </c>
      <c r="D98" s="150" t="s">
        <v>113</v>
      </c>
      <c r="E98" s="151">
        <v>8</v>
      </c>
      <c r="F98" s="152"/>
      <c r="G98" s="153">
        <f t="shared" si="2"/>
        <v>0</v>
      </c>
    </row>
    <row r="99" spans="1:7" x14ac:dyDescent="0.2">
      <c r="A99" s="148">
        <v>60</v>
      </c>
      <c r="B99" s="149" t="s">
        <v>243</v>
      </c>
      <c r="C99" s="157" t="s">
        <v>215</v>
      </c>
      <c r="D99" s="150" t="s">
        <v>113</v>
      </c>
      <c r="E99" s="151">
        <v>1</v>
      </c>
      <c r="F99" s="152"/>
      <c r="G99" s="153">
        <f t="shared" si="2"/>
        <v>0</v>
      </c>
    </row>
    <row r="100" spans="1:7" x14ac:dyDescent="0.2">
      <c r="A100" s="148">
        <v>61</v>
      </c>
      <c r="B100" s="149" t="s">
        <v>244</v>
      </c>
      <c r="C100" s="157" t="s">
        <v>272</v>
      </c>
      <c r="D100" s="150" t="s">
        <v>113</v>
      </c>
      <c r="E100" s="151">
        <v>1</v>
      </c>
      <c r="F100" s="152"/>
      <c r="G100" s="153">
        <f t="shared" si="2"/>
        <v>0</v>
      </c>
    </row>
    <row r="101" spans="1:7" x14ac:dyDescent="0.2">
      <c r="A101" s="148">
        <v>62</v>
      </c>
      <c r="B101" s="149" t="s">
        <v>245</v>
      </c>
      <c r="C101" s="157" t="s">
        <v>216</v>
      </c>
      <c r="D101" s="150" t="s">
        <v>80</v>
      </c>
      <c r="E101" s="151">
        <v>35</v>
      </c>
      <c r="F101" s="152"/>
      <c r="G101" s="153">
        <f t="shared" si="2"/>
        <v>0</v>
      </c>
    </row>
    <row r="102" spans="1:7" x14ac:dyDescent="0.2">
      <c r="A102" s="148">
        <v>63</v>
      </c>
      <c r="B102" s="149" t="s">
        <v>246</v>
      </c>
      <c r="C102" s="157" t="s">
        <v>273</v>
      </c>
      <c r="D102" s="150" t="s">
        <v>80</v>
      </c>
      <c r="E102" s="151">
        <v>35</v>
      </c>
      <c r="F102" s="152"/>
      <c r="G102" s="153">
        <f t="shared" si="2"/>
        <v>0</v>
      </c>
    </row>
    <row r="103" spans="1:7" x14ac:dyDescent="0.2">
      <c r="A103" s="148">
        <v>64</v>
      </c>
      <c r="B103" s="149" t="s">
        <v>247</v>
      </c>
      <c r="C103" s="157" t="s">
        <v>217</v>
      </c>
      <c r="D103" s="150" t="s">
        <v>80</v>
      </c>
      <c r="E103" s="151">
        <v>105</v>
      </c>
      <c r="F103" s="152"/>
      <c r="G103" s="153">
        <f t="shared" si="2"/>
        <v>0</v>
      </c>
    </row>
    <row r="104" spans="1:7" x14ac:dyDescent="0.2">
      <c r="A104" s="148">
        <v>65</v>
      </c>
      <c r="B104" s="149" t="s">
        <v>248</v>
      </c>
      <c r="C104" s="157" t="s">
        <v>274</v>
      </c>
      <c r="D104" s="150" t="s">
        <v>80</v>
      </c>
      <c r="E104" s="151">
        <v>105</v>
      </c>
      <c r="F104" s="152"/>
      <c r="G104" s="153">
        <f t="shared" si="2"/>
        <v>0</v>
      </c>
    </row>
    <row r="105" spans="1:7" ht="22.5" x14ac:dyDescent="0.2">
      <c r="A105" s="148">
        <v>66</v>
      </c>
      <c r="B105" s="149" t="s">
        <v>249</v>
      </c>
      <c r="C105" s="157" t="s">
        <v>218</v>
      </c>
      <c r="D105" s="150" t="s">
        <v>80</v>
      </c>
      <c r="E105" s="151">
        <v>80</v>
      </c>
      <c r="F105" s="152"/>
      <c r="G105" s="153">
        <f t="shared" si="2"/>
        <v>0</v>
      </c>
    </row>
    <row r="106" spans="1:7" x14ac:dyDescent="0.2">
      <c r="A106" s="148">
        <v>67</v>
      </c>
      <c r="B106" s="149" t="s">
        <v>250</v>
      </c>
      <c r="C106" s="157" t="s">
        <v>275</v>
      </c>
      <c r="D106" s="150" t="s">
        <v>80</v>
      </c>
      <c r="E106" s="151">
        <v>80</v>
      </c>
      <c r="F106" s="152"/>
      <c r="G106" s="153">
        <f t="shared" si="2"/>
        <v>0</v>
      </c>
    </row>
    <row r="107" spans="1:7" ht="22.5" x14ac:dyDescent="0.2">
      <c r="A107" s="148">
        <v>68</v>
      </c>
      <c r="B107" s="149" t="s">
        <v>251</v>
      </c>
      <c r="C107" s="157" t="s">
        <v>219</v>
      </c>
      <c r="D107" s="150" t="s">
        <v>113</v>
      </c>
      <c r="E107" s="151">
        <v>80</v>
      </c>
      <c r="F107" s="152"/>
      <c r="G107" s="153">
        <f t="shared" si="2"/>
        <v>0</v>
      </c>
    </row>
    <row r="108" spans="1:7" x14ac:dyDescent="0.2">
      <c r="A108" s="148">
        <v>69</v>
      </c>
      <c r="B108" s="149" t="s">
        <v>252</v>
      </c>
      <c r="C108" s="157" t="s">
        <v>276</v>
      </c>
      <c r="D108" s="150" t="s">
        <v>113</v>
      </c>
      <c r="E108" s="151">
        <v>80</v>
      </c>
      <c r="F108" s="152"/>
      <c r="G108" s="153">
        <f t="shared" si="2"/>
        <v>0</v>
      </c>
    </row>
    <row r="109" spans="1:7" x14ac:dyDescent="0.2">
      <c r="A109" s="148">
        <v>70</v>
      </c>
      <c r="B109" s="149" t="s">
        <v>253</v>
      </c>
      <c r="C109" s="157" t="s">
        <v>220</v>
      </c>
      <c r="D109" s="150" t="s">
        <v>113</v>
      </c>
      <c r="E109" s="151">
        <v>80</v>
      </c>
      <c r="F109" s="152"/>
      <c r="G109" s="153">
        <f t="shared" si="2"/>
        <v>0</v>
      </c>
    </row>
    <row r="110" spans="1:7" x14ac:dyDescent="0.2">
      <c r="A110" s="148">
        <v>71</v>
      </c>
      <c r="B110" s="149" t="s">
        <v>254</v>
      </c>
      <c r="C110" s="157" t="s">
        <v>277</v>
      </c>
      <c r="D110" s="150" t="s">
        <v>113</v>
      </c>
      <c r="E110" s="151">
        <v>80</v>
      </c>
      <c r="F110" s="152"/>
      <c r="G110" s="153">
        <f t="shared" si="2"/>
        <v>0</v>
      </c>
    </row>
    <row r="111" spans="1:7" ht="22.5" x14ac:dyDescent="0.2">
      <c r="A111" s="148">
        <v>72</v>
      </c>
      <c r="B111" s="149" t="s">
        <v>255</v>
      </c>
      <c r="C111" s="157" t="s">
        <v>221</v>
      </c>
      <c r="D111" s="150" t="s">
        <v>80</v>
      </c>
      <c r="E111" s="151">
        <v>100</v>
      </c>
      <c r="F111" s="152"/>
      <c r="G111" s="153">
        <f t="shared" si="2"/>
        <v>0</v>
      </c>
    </row>
    <row r="112" spans="1:7" x14ac:dyDescent="0.2">
      <c r="A112" s="148">
        <v>73</v>
      </c>
      <c r="B112" s="149" t="s">
        <v>256</v>
      </c>
      <c r="C112" s="157" t="s">
        <v>278</v>
      </c>
      <c r="D112" s="150" t="s">
        <v>80</v>
      </c>
      <c r="E112" s="151">
        <v>100</v>
      </c>
      <c r="F112" s="152"/>
      <c r="G112" s="153">
        <f t="shared" si="2"/>
        <v>0</v>
      </c>
    </row>
    <row r="113" spans="1:32" x14ac:dyDescent="0.2">
      <c r="A113" s="148">
        <v>74</v>
      </c>
      <c r="B113" s="149" t="s">
        <v>257</v>
      </c>
      <c r="C113" s="157" t="s">
        <v>222</v>
      </c>
      <c r="D113" s="150" t="s">
        <v>80</v>
      </c>
      <c r="E113" s="151">
        <v>20</v>
      </c>
      <c r="F113" s="152"/>
      <c r="G113" s="153">
        <f t="shared" si="2"/>
        <v>0</v>
      </c>
    </row>
    <row r="114" spans="1:32" x14ac:dyDescent="0.2">
      <c r="A114" s="148">
        <v>75</v>
      </c>
      <c r="B114" s="149" t="s">
        <v>258</v>
      </c>
      <c r="C114" s="157" t="s">
        <v>279</v>
      </c>
      <c r="D114" s="150" t="s">
        <v>80</v>
      </c>
      <c r="E114" s="151">
        <v>20</v>
      </c>
      <c r="F114" s="152"/>
      <c r="G114" s="153">
        <f t="shared" si="2"/>
        <v>0</v>
      </c>
    </row>
    <row r="115" spans="1:32" x14ac:dyDescent="0.2">
      <c r="A115" s="148">
        <v>76</v>
      </c>
      <c r="B115" s="149" t="s">
        <v>259</v>
      </c>
      <c r="C115" s="157" t="s">
        <v>223</v>
      </c>
      <c r="D115" s="150" t="s">
        <v>113</v>
      </c>
      <c r="E115" s="151">
        <v>50</v>
      </c>
      <c r="F115" s="152"/>
      <c r="G115" s="153">
        <f t="shared" si="2"/>
        <v>0</v>
      </c>
    </row>
    <row r="116" spans="1:32" x14ac:dyDescent="0.2">
      <c r="A116" s="148">
        <v>77</v>
      </c>
      <c r="B116" s="149" t="s">
        <v>260</v>
      </c>
      <c r="C116" s="157" t="s">
        <v>280</v>
      </c>
      <c r="D116" s="150" t="s">
        <v>113</v>
      </c>
      <c r="E116" s="151">
        <v>50</v>
      </c>
      <c r="F116" s="152"/>
      <c r="G116" s="153">
        <f t="shared" si="2"/>
        <v>0</v>
      </c>
    </row>
    <row r="117" spans="1:32" x14ac:dyDescent="0.2">
      <c r="A117" s="148">
        <v>78</v>
      </c>
      <c r="B117" s="149" t="s">
        <v>261</v>
      </c>
      <c r="C117" s="157" t="s">
        <v>224</v>
      </c>
      <c r="D117" s="150" t="s">
        <v>113</v>
      </c>
      <c r="E117" s="151">
        <v>100</v>
      </c>
      <c r="F117" s="152"/>
      <c r="G117" s="153">
        <f t="shared" si="2"/>
        <v>0</v>
      </c>
    </row>
    <row r="118" spans="1:32" x14ac:dyDescent="0.2">
      <c r="A118" s="148">
        <v>79</v>
      </c>
      <c r="B118" s="149" t="s">
        <v>262</v>
      </c>
      <c r="C118" s="157" t="s">
        <v>281</v>
      </c>
      <c r="D118" s="150" t="s">
        <v>113</v>
      </c>
      <c r="E118" s="151">
        <v>100</v>
      </c>
      <c r="F118" s="152"/>
      <c r="G118" s="153">
        <f t="shared" si="2"/>
        <v>0</v>
      </c>
    </row>
    <row r="119" spans="1:32" x14ac:dyDescent="0.2">
      <c r="A119" s="148">
        <v>80</v>
      </c>
      <c r="B119" s="149" t="s">
        <v>263</v>
      </c>
      <c r="C119" s="157" t="s">
        <v>225</v>
      </c>
      <c r="D119" s="150" t="s">
        <v>113</v>
      </c>
      <c r="E119" s="151">
        <v>1</v>
      </c>
      <c r="F119" s="152"/>
      <c r="G119" s="153">
        <f t="shared" si="2"/>
        <v>0</v>
      </c>
    </row>
    <row r="120" spans="1:32" x14ac:dyDescent="0.2">
      <c r="A120" s="148">
        <v>81</v>
      </c>
      <c r="B120" s="149" t="s">
        <v>264</v>
      </c>
      <c r="C120" s="157" t="s">
        <v>282</v>
      </c>
      <c r="D120" s="150" t="s">
        <v>113</v>
      </c>
      <c r="E120" s="151">
        <v>1</v>
      </c>
      <c r="F120" s="152"/>
      <c r="G120" s="153">
        <f t="shared" si="2"/>
        <v>0</v>
      </c>
    </row>
    <row r="121" spans="1:32" x14ac:dyDescent="0.2">
      <c r="A121" s="148">
        <v>82</v>
      </c>
      <c r="B121" s="149" t="s">
        <v>265</v>
      </c>
      <c r="C121" s="157" t="s">
        <v>226</v>
      </c>
      <c r="D121" s="150" t="s">
        <v>113</v>
      </c>
      <c r="E121" s="151">
        <v>2</v>
      </c>
      <c r="F121" s="152"/>
      <c r="G121" s="153">
        <f t="shared" si="2"/>
        <v>0</v>
      </c>
    </row>
    <row r="122" spans="1:32" x14ac:dyDescent="0.2">
      <c r="A122" s="148">
        <v>83</v>
      </c>
      <c r="B122" s="149" t="s">
        <v>266</v>
      </c>
      <c r="C122" s="157" t="s">
        <v>283</v>
      </c>
      <c r="D122" s="150" t="s">
        <v>113</v>
      </c>
      <c r="E122" s="151">
        <v>2</v>
      </c>
      <c r="F122" s="152"/>
      <c r="G122" s="153">
        <f t="shared" si="2"/>
        <v>0</v>
      </c>
    </row>
    <row r="123" spans="1:32" x14ac:dyDescent="0.2">
      <c r="A123" s="148">
        <v>84</v>
      </c>
      <c r="B123" s="149" t="s">
        <v>267</v>
      </c>
      <c r="C123" s="157" t="s">
        <v>227</v>
      </c>
      <c r="D123" s="150" t="s">
        <v>129</v>
      </c>
      <c r="E123" s="151">
        <v>1</v>
      </c>
      <c r="F123" s="152"/>
      <c r="G123" s="153">
        <f t="shared" si="2"/>
        <v>0</v>
      </c>
    </row>
    <row r="124" spans="1:32" x14ac:dyDescent="0.2">
      <c r="A124" s="148">
        <v>85</v>
      </c>
      <c r="B124" s="149" t="s">
        <v>268</v>
      </c>
      <c r="C124" s="157" t="s">
        <v>284</v>
      </c>
      <c r="D124" s="150" t="s">
        <v>129</v>
      </c>
      <c r="E124" s="151">
        <v>1</v>
      </c>
      <c r="F124" s="152"/>
      <c r="G124" s="153">
        <f t="shared" si="2"/>
        <v>0</v>
      </c>
    </row>
    <row r="125" spans="1:32" x14ac:dyDescent="0.2">
      <c r="A125" s="135" t="s">
        <v>71</v>
      </c>
      <c r="B125" s="136" t="s">
        <v>59</v>
      </c>
      <c r="C125" s="154" t="s">
        <v>60</v>
      </c>
      <c r="D125" s="137"/>
      <c r="E125" s="138"/>
      <c r="F125" s="139"/>
      <c r="G125" s="140">
        <f>SUM(G126:G131)</f>
        <v>0</v>
      </c>
    </row>
    <row r="126" spans="1:32" outlineLevel="1" x14ac:dyDescent="0.2">
      <c r="A126" s="148">
        <v>86</v>
      </c>
      <c r="B126" s="149" t="s">
        <v>115</v>
      </c>
      <c r="C126" s="157" t="s">
        <v>116</v>
      </c>
      <c r="D126" s="150" t="s">
        <v>108</v>
      </c>
      <c r="E126" s="151">
        <v>12</v>
      </c>
      <c r="F126" s="152"/>
      <c r="G126" s="153">
        <f t="shared" ref="G126:G154" si="3">ROUND(E126*F126,2)</f>
        <v>0</v>
      </c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</row>
    <row r="127" spans="1:32" outlineLevel="1" x14ac:dyDescent="0.2">
      <c r="A127" s="148">
        <v>87</v>
      </c>
      <c r="B127" s="149" t="s">
        <v>117</v>
      </c>
      <c r="C127" s="157" t="s">
        <v>118</v>
      </c>
      <c r="D127" s="150" t="s">
        <v>108</v>
      </c>
      <c r="E127" s="151">
        <v>120</v>
      </c>
      <c r="F127" s="152"/>
      <c r="G127" s="153">
        <f t="shared" si="3"/>
        <v>0</v>
      </c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  <c r="AF127" s="123"/>
    </row>
    <row r="128" spans="1:32" outlineLevel="1" x14ac:dyDescent="0.2">
      <c r="A128" s="148">
        <v>88</v>
      </c>
      <c r="B128" s="149" t="s">
        <v>119</v>
      </c>
      <c r="C128" s="157" t="s">
        <v>120</v>
      </c>
      <c r="D128" s="150" t="s">
        <v>108</v>
      </c>
      <c r="E128" s="151">
        <v>12</v>
      </c>
      <c r="F128" s="152"/>
      <c r="G128" s="153">
        <f t="shared" si="3"/>
        <v>0</v>
      </c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  <c r="AF128" s="123"/>
    </row>
    <row r="129" spans="1:32" outlineLevel="1" x14ac:dyDescent="0.2">
      <c r="A129" s="148">
        <v>89</v>
      </c>
      <c r="B129" s="149" t="s">
        <v>121</v>
      </c>
      <c r="C129" s="157" t="s">
        <v>122</v>
      </c>
      <c r="D129" s="150" t="s">
        <v>108</v>
      </c>
      <c r="E129" s="151">
        <v>60</v>
      </c>
      <c r="F129" s="152"/>
      <c r="G129" s="153">
        <f t="shared" si="3"/>
        <v>0</v>
      </c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  <c r="AF129" s="123"/>
    </row>
    <row r="130" spans="1:32" outlineLevel="1" x14ac:dyDescent="0.2">
      <c r="A130" s="148">
        <v>90</v>
      </c>
      <c r="B130" s="149" t="s">
        <v>123</v>
      </c>
      <c r="C130" s="157" t="s">
        <v>124</v>
      </c>
      <c r="D130" s="150" t="s">
        <v>108</v>
      </c>
      <c r="E130" s="151">
        <v>12</v>
      </c>
      <c r="F130" s="152"/>
      <c r="G130" s="153">
        <f t="shared" si="3"/>
        <v>0</v>
      </c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  <c r="V130" s="123"/>
      <c r="W130" s="123"/>
      <c r="X130" s="123"/>
      <c r="Y130" s="123"/>
      <c r="Z130" s="123"/>
      <c r="AA130" s="123"/>
      <c r="AB130" s="123"/>
      <c r="AC130" s="123"/>
      <c r="AD130" s="123"/>
      <c r="AE130" s="123"/>
      <c r="AF130" s="123"/>
    </row>
    <row r="131" spans="1:32" ht="22.5" outlineLevel="1" x14ac:dyDescent="0.2">
      <c r="A131" s="148">
        <v>91</v>
      </c>
      <c r="B131" s="149" t="s">
        <v>125</v>
      </c>
      <c r="C131" s="157" t="s">
        <v>126</v>
      </c>
      <c r="D131" s="150" t="s">
        <v>108</v>
      </c>
      <c r="E131" s="151">
        <v>12</v>
      </c>
      <c r="F131" s="152"/>
      <c r="G131" s="153">
        <f t="shared" si="3"/>
        <v>0</v>
      </c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  <c r="AF131" s="123"/>
    </row>
    <row r="132" spans="1:32" x14ac:dyDescent="0.2">
      <c r="A132" s="135" t="s">
        <v>71</v>
      </c>
      <c r="B132" s="136" t="s">
        <v>62</v>
      </c>
      <c r="C132" s="154" t="s">
        <v>320</v>
      </c>
      <c r="D132" s="137"/>
      <c r="E132" s="138"/>
      <c r="F132" s="139"/>
      <c r="G132" s="140">
        <f>SUM(G133:G154)</f>
        <v>0</v>
      </c>
    </row>
    <row r="133" spans="1:32" ht="22.5" outlineLevel="1" x14ac:dyDescent="0.2">
      <c r="A133" s="148">
        <v>92</v>
      </c>
      <c r="B133" s="149" t="s">
        <v>127</v>
      </c>
      <c r="C133" s="157" t="s">
        <v>128</v>
      </c>
      <c r="D133" s="150" t="s">
        <v>129</v>
      </c>
      <c r="E133" s="151">
        <v>1</v>
      </c>
      <c r="F133" s="152"/>
      <c r="G133" s="153">
        <f t="shared" si="3"/>
        <v>0</v>
      </c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23"/>
      <c r="Z133" s="123"/>
      <c r="AA133" s="123"/>
      <c r="AB133" s="123"/>
      <c r="AC133" s="123"/>
      <c r="AD133" s="123"/>
      <c r="AE133" s="123"/>
      <c r="AF133" s="123"/>
    </row>
    <row r="134" spans="1:32" outlineLevel="1" x14ac:dyDescent="0.2">
      <c r="A134" s="148">
        <v>93</v>
      </c>
      <c r="B134" s="149" t="s">
        <v>130</v>
      </c>
      <c r="C134" s="157" t="s">
        <v>131</v>
      </c>
      <c r="D134" s="150" t="s">
        <v>129</v>
      </c>
      <c r="E134" s="151">
        <v>1</v>
      </c>
      <c r="F134" s="152"/>
      <c r="G134" s="153">
        <f t="shared" si="3"/>
        <v>0</v>
      </c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3"/>
      <c r="V134" s="123"/>
      <c r="W134" s="123"/>
      <c r="X134" s="123"/>
      <c r="Y134" s="123"/>
      <c r="Z134" s="123"/>
      <c r="AA134" s="123"/>
      <c r="AB134" s="123"/>
      <c r="AC134" s="123"/>
      <c r="AD134" s="123"/>
      <c r="AE134" s="123"/>
      <c r="AF134" s="123"/>
    </row>
    <row r="135" spans="1:32" outlineLevel="1" x14ac:dyDescent="0.2">
      <c r="A135" s="148">
        <v>94</v>
      </c>
      <c r="B135" s="149" t="s">
        <v>127</v>
      </c>
      <c r="C135" s="157" t="s">
        <v>132</v>
      </c>
      <c r="D135" s="150" t="s">
        <v>133</v>
      </c>
      <c r="E135" s="151">
        <v>1</v>
      </c>
      <c r="F135" s="152"/>
      <c r="G135" s="153">
        <f t="shared" si="3"/>
        <v>0</v>
      </c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  <c r="AF135" s="123"/>
    </row>
    <row r="136" spans="1:32" ht="22.5" outlineLevel="1" x14ac:dyDescent="0.2">
      <c r="A136" s="148">
        <v>95</v>
      </c>
      <c r="B136" s="149" t="s">
        <v>134</v>
      </c>
      <c r="C136" s="157" t="s">
        <v>135</v>
      </c>
      <c r="D136" s="150" t="s">
        <v>133</v>
      </c>
      <c r="E136" s="151">
        <v>1</v>
      </c>
      <c r="F136" s="152"/>
      <c r="G136" s="153">
        <f t="shared" si="3"/>
        <v>0</v>
      </c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  <c r="AF136" s="123"/>
    </row>
    <row r="137" spans="1:32" ht="22.5" outlineLevel="1" x14ac:dyDescent="0.2">
      <c r="A137" s="148">
        <v>96</v>
      </c>
      <c r="B137" s="149" t="s">
        <v>136</v>
      </c>
      <c r="C137" s="157" t="s">
        <v>137</v>
      </c>
      <c r="D137" s="150" t="s">
        <v>133</v>
      </c>
      <c r="E137" s="151">
        <v>1</v>
      </c>
      <c r="F137" s="152"/>
      <c r="G137" s="153">
        <f t="shared" si="3"/>
        <v>0</v>
      </c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3"/>
      <c r="V137" s="123"/>
      <c r="W137" s="123"/>
      <c r="X137" s="123"/>
      <c r="Y137" s="123"/>
      <c r="Z137" s="123"/>
      <c r="AA137" s="123"/>
      <c r="AB137" s="123"/>
      <c r="AC137" s="123"/>
      <c r="AD137" s="123"/>
      <c r="AE137" s="123"/>
      <c r="AF137" s="123"/>
    </row>
    <row r="138" spans="1:32" ht="22.5" outlineLevel="1" x14ac:dyDescent="0.2">
      <c r="A138" s="148">
        <v>97</v>
      </c>
      <c r="B138" s="149" t="s">
        <v>138</v>
      </c>
      <c r="C138" s="157" t="s">
        <v>139</v>
      </c>
      <c r="D138" s="150" t="s">
        <v>133</v>
      </c>
      <c r="E138" s="151">
        <v>1</v>
      </c>
      <c r="F138" s="152"/>
      <c r="G138" s="153">
        <f t="shared" si="3"/>
        <v>0</v>
      </c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3"/>
      <c r="V138" s="123"/>
      <c r="W138" s="123"/>
      <c r="X138" s="123"/>
      <c r="Y138" s="123"/>
      <c r="Z138" s="123"/>
      <c r="AA138" s="123"/>
      <c r="AB138" s="123"/>
      <c r="AC138" s="123"/>
      <c r="AD138" s="123"/>
      <c r="AE138" s="123"/>
      <c r="AF138" s="123"/>
    </row>
    <row r="139" spans="1:32" outlineLevel="1" x14ac:dyDescent="0.2">
      <c r="A139" s="148">
        <v>98</v>
      </c>
      <c r="B139" s="149" t="s">
        <v>140</v>
      </c>
      <c r="C139" s="157" t="s">
        <v>141</v>
      </c>
      <c r="D139" s="150" t="s">
        <v>133</v>
      </c>
      <c r="E139" s="151">
        <v>1</v>
      </c>
      <c r="F139" s="152"/>
      <c r="G139" s="153">
        <f t="shared" si="3"/>
        <v>0</v>
      </c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3"/>
      <c r="AF139" s="123"/>
    </row>
    <row r="140" spans="1:32" ht="22.5" outlineLevel="1" x14ac:dyDescent="0.2">
      <c r="A140" s="148">
        <v>99</v>
      </c>
      <c r="B140" s="149" t="s">
        <v>142</v>
      </c>
      <c r="C140" s="157" t="s">
        <v>143</v>
      </c>
      <c r="D140" s="150" t="s">
        <v>133</v>
      </c>
      <c r="E140" s="151">
        <v>1</v>
      </c>
      <c r="F140" s="152"/>
      <c r="G140" s="153">
        <f t="shared" si="3"/>
        <v>0</v>
      </c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3"/>
      <c r="AA140" s="123"/>
      <c r="AB140" s="123"/>
      <c r="AC140" s="123"/>
      <c r="AD140" s="123"/>
      <c r="AE140" s="123"/>
      <c r="AF140" s="123"/>
    </row>
    <row r="141" spans="1:32" ht="22.5" outlineLevel="1" x14ac:dyDescent="0.2">
      <c r="A141" s="148">
        <v>100</v>
      </c>
      <c r="B141" s="143" t="s">
        <v>144</v>
      </c>
      <c r="C141" s="155" t="s">
        <v>145</v>
      </c>
      <c r="D141" s="144" t="s">
        <v>133</v>
      </c>
      <c r="E141" s="145">
        <v>1</v>
      </c>
      <c r="F141" s="146"/>
      <c r="G141" s="153">
        <f t="shared" si="3"/>
        <v>0</v>
      </c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  <c r="V141" s="123"/>
      <c r="W141" s="123"/>
      <c r="X141" s="123"/>
      <c r="Y141" s="123"/>
      <c r="Z141" s="123"/>
      <c r="AA141" s="123"/>
      <c r="AB141" s="123"/>
      <c r="AC141" s="123"/>
      <c r="AD141" s="123"/>
      <c r="AE141" s="123"/>
      <c r="AF141" s="123"/>
    </row>
    <row r="142" spans="1:32" outlineLevel="1" x14ac:dyDescent="0.2">
      <c r="A142" s="148">
        <v>101</v>
      </c>
      <c r="B142" s="143" t="s">
        <v>307</v>
      </c>
      <c r="C142" s="155" t="s">
        <v>287</v>
      </c>
      <c r="D142" s="144" t="s">
        <v>133</v>
      </c>
      <c r="E142" s="145">
        <v>1</v>
      </c>
      <c r="F142" s="146"/>
      <c r="G142" s="153">
        <f t="shared" si="3"/>
        <v>0</v>
      </c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3"/>
      <c r="V142" s="123"/>
      <c r="W142" s="123"/>
      <c r="X142" s="123"/>
      <c r="Y142" s="123"/>
      <c r="Z142" s="123"/>
      <c r="AA142" s="123"/>
      <c r="AB142" s="123"/>
      <c r="AC142" s="123"/>
      <c r="AD142" s="123"/>
      <c r="AE142" s="123"/>
      <c r="AF142" s="123"/>
    </row>
    <row r="143" spans="1:32" outlineLevel="1" x14ac:dyDescent="0.2">
      <c r="A143" s="148">
        <v>102</v>
      </c>
      <c r="B143" s="143" t="s">
        <v>308</v>
      </c>
      <c r="C143" s="155" t="s">
        <v>285</v>
      </c>
      <c r="D143" s="144" t="s">
        <v>133</v>
      </c>
      <c r="E143" s="145">
        <v>1</v>
      </c>
      <c r="F143" s="146"/>
      <c r="G143" s="153">
        <f t="shared" si="3"/>
        <v>0</v>
      </c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3"/>
      <c r="V143" s="123"/>
      <c r="W143" s="123"/>
      <c r="X143" s="123"/>
      <c r="Y143" s="123"/>
      <c r="Z143" s="123"/>
      <c r="AA143" s="123"/>
      <c r="AB143" s="123"/>
      <c r="AC143" s="123"/>
      <c r="AD143" s="123"/>
      <c r="AE143" s="123"/>
      <c r="AF143" s="123"/>
    </row>
    <row r="144" spans="1:32" outlineLevel="1" x14ac:dyDescent="0.2">
      <c r="A144" s="148">
        <v>103</v>
      </c>
      <c r="B144" s="143" t="s">
        <v>309</v>
      </c>
      <c r="C144" s="155" t="s">
        <v>228</v>
      </c>
      <c r="D144" s="144" t="s">
        <v>133</v>
      </c>
      <c r="E144" s="145">
        <v>1</v>
      </c>
      <c r="F144" s="146"/>
      <c r="G144" s="153">
        <f t="shared" si="3"/>
        <v>0</v>
      </c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3"/>
      <c r="V144" s="123"/>
      <c r="W144" s="123"/>
      <c r="X144" s="123"/>
      <c r="Y144" s="123"/>
      <c r="Z144" s="123"/>
      <c r="AA144" s="123"/>
      <c r="AB144" s="123"/>
      <c r="AC144" s="123"/>
      <c r="AD144" s="123"/>
      <c r="AE144" s="123"/>
      <c r="AF144" s="123"/>
    </row>
    <row r="145" spans="1:32" ht="22.5" outlineLevel="1" x14ac:dyDescent="0.2">
      <c r="A145" s="148">
        <v>104</v>
      </c>
      <c r="B145" s="143" t="s">
        <v>310</v>
      </c>
      <c r="C145" s="155" t="s">
        <v>286</v>
      </c>
      <c r="D145" s="144" t="s">
        <v>133</v>
      </c>
      <c r="E145" s="145">
        <v>1</v>
      </c>
      <c r="F145" s="146"/>
      <c r="G145" s="153">
        <f t="shared" si="3"/>
        <v>0</v>
      </c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3"/>
      <c r="V145" s="123"/>
      <c r="W145" s="123"/>
      <c r="X145" s="123"/>
      <c r="Y145" s="123"/>
      <c r="Z145" s="123"/>
      <c r="AA145" s="123"/>
      <c r="AB145" s="123"/>
      <c r="AC145" s="123"/>
      <c r="AD145" s="123"/>
      <c r="AE145" s="123"/>
      <c r="AF145" s="123"/>
    </row>
    <row r="146" spans="1:32" outlineLevel="1" x14ac:dyDescent="0.2">
      <c r="A146" s="148">
        <v>105</v>
      </c>
      <c r="B146" s="143" t="s">
        <v>311</v>
      </c>
      <c r="C146" s="155" t="s">
        <v>200</v>
      </c>
      <c r="D146" s="144" t="s">
        <v>201</v>
      </c>
      <c r="E146" s="145">
        <v>48</v>
      </c>
      <c r="F146" s="146"/>
      <c r="G146" s="153">
        <f t="shared" si="3"/>
        <v>0</v>
      </c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3"/>
      <c r="T146" s="123"/>
      <c r="U146" s="123"/>
      <c r="V146" s="123"/>
      <c r="W146" s="123"/>
      <c r="X146" s="123"/>
      <c r="Y146" s="123"/>
      <c r="Z146" s="123"/>
      <c r="AA146" s="123"/>
      <c r="AB146" s="123"/>
      <c r="AC146" s="123"/>
      <c r="AD146" s="123"/>
      <c r="AE146" s="123"/>
      <c r="AF146" s="123"/>
    </row>
    <row r="147" spans="1:32" outlineLevel="1" x14ac:dyDescent="0.2">
      <c r="A147" s="148">
        <v>106</v>
      </c>
      <c r="B147" s="143" t="s">
        <v>312</v>
      </c>
      <c r="C147" s="155" t="s">
        <v>202</v>
      </c>
      <c r="D147" s="144" t="s">
        <v>201</v>
      </c>
      <c r="E147" s="145">
        <v>48</v>
      </c>
      <c r="F147" s="146"/>
      <c r="G147" s="153">
        <f t="shared" si="3"/>
        <v>0</v>
      </c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3"/>
      <c r="V147" s="123"/>
      <c r="W147" s="123"/>
      <c r="X147" s="123"/>
      <c r="Y147" s="123"/>
      <c r="Z147" s="123"/>
      <c r="AA147" s="123"/>
      <c r="AB147" s="123"/>
      <c r="AC147" s="123"/>
      <c r="AD147" s="123"/>
      <c r="AE147" s="123"/>
      <c r="AF147" s="123"/>
    </row>
    <row r="148" spans="1:32" outlineLevel="1" x14ac:dyDescent="0.2">
      <c r="A148" s="148">
        <v>107</v>
      </c>
      <c r="B148" s="143" t="s">
        <v>313</v>
      </c>
      <c r="C148" s="155" t="s">
        <v>329</v>
      </c>
      <c r="D148" s="144" t="s">
        <v>209</v>
      </c>
      <c r="E148" s="145">
        <v>72</v>
      </c>
      <c r="F148" s="146"/>
      <c r="G148" s="153">
        <f t="shared" si="3"/>
        <v>0</v>
      </c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3"/>
      <c r="V148" s="123"/>
      <c r="W148" s="123"/>
      <c r="X148" s="123"/>
      <c r="Y148" s="123"/>
      <c r="Z148" s="123"/>
      <c r="AA148" s="123"/>
      <c r="AB148" s="123"/>
      <c r="AC148" s="123"/>
      <c r="AD148" s="123"/>
      <c r="AE148" s="123"/>
      <c r="AF148" s="123"/>
    </row>
    <row r="149" spans="1:32" outlineLevel="1" x14ac:dyDescent="0.2">
      <c r="A149" s="148">
        <v>108</v>
      </c>
      <c r="B149" s="143" t="s">
        <v>314</v>
      </c>
      <c r="C149" s="155" t="s">
        <v>203</v>
      </c>
      <c r="D149" s="144" t="s">
        <v>201</v>
      </c>
      <c r="E149" s="145">
        <v>4</v>
      </c>
      <c r="F149" s="146"/>
      <c r="G149" s="153">
        <f t="shared" si="3"/>
        <v>0</v>
      </c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  <c r="Z149" s="123"/>
      <c r="AA149" s="123"/>
      <c r="AB149" s="123"/>
      <c r="AC149" s="123"/>
      <c r="AD149" s="123"/>
      <c r="AE149" s="123"/>
      <c r="AF149" s="123"/>
    </row>
    <row r="150" spans="1:32" outlineLevel="1" x14ac:dyDescent="0.2">
      <c r="A150" s="148">
        <v>109</v>
      </c>
      <c r="B150" s="143" t="s">
        <v>315</v>
      </c>
      <c r="C150" s="155" t="s">
        <v>204</v>
      </c>
      <c r="D150" s="144" t="s">
        <v>201</v>
      </c>
      <c r="E150" s="145">
        <v>4</v>
      </c>
      <c r="F150" s="146"/>
      <c r="G150" s="153">
        <f t="shared" si="3"/>
        <v>0</v>
      </c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3"/>
      <c r="V150" s="123"/>
      <c r="W150" s="123"/>
      <c r="X150" s="123"/>
      <c r="Y150" s="123"/>
      <c r="Z150" s="123"/>
      <c r="AA150" s="123"/>
      <c r="AB150" s="123"/>
      <c r="AC150" s="123"/>
      <c r="AD150" s="123"/>
      <c r="AE150" s="123"/>
      <c r="AF150" s="123"/>
    </row>
    <row r="151" spans="1:32" outlineLevel="1" x14ac:dyDescent="0.2">
      <c r="A151" s="148">
        <v>110</v>
      </c>
      <c r="B151" s="143" t="s">
        <v>316</v>
      </c>
      <c r="C151" s="155" t="s">
        <v>205</v>
      </c>
      <c r="D151" s="144" t="s">
        <v>201</v>
      </c>
      <c r="E151" s="145">
        <v>2</v>
      </c>
      <c r="F151" s="146"/>
      <c r="G151" s="153">
        <f t="shared" si="3"/>
        <v>0</v>
      </c>
      <c r="H151" s="123"/>
      <c r="I151" s="123"/>
      <c r="J151" s="123"/>
      <c r="K151" s="123"/>
      <c r="L151" s="123"/>
      <c r="M151" s="123"/>
      <c r="N151" s="123"/>
      <c r="O151" s="123"/>
      <c r="P151" s="123"/>
      <c r="Q151" s="123"/>
      <c r="R151" s="123"/>
      <c r="S151" s="123"/>
      <c r="T151" s="123"/>
      <c r="U151" s="123"/>
      <c r="V151" s="123"/>
      <c r="W151" s="123"/>
      <c r="X151" s="123"/>
      <c r="Y151" s="123"/>
      <c r="Z151" s="123"/>
      <c r="AA151" s="123"/>
      <c r="AB151" s="123"/>
      <c r="AC151" s="123"/>
      <c r="AD151" s="123"/>
      <c r="AE151" s="123"/>
      <c r="AF151" s="123"/>
    </row>
    <row r="152" spans="1:32" outlineLevel="1" x14ac:dyDescent="0.2">
      <c r="A152" s="148">
        <v>111</v>
      </c>
      <c r="B152" s="143" t="s">
        <v>317</v>
      </c>
      <c r="C152" s="155" t="s">
        <v>206</v>
      </c>
      <c r="D152" s="144" t="s">
        <v>207</v>
      </c>
      <c r="E152" s="145">
        <v>1000</v>
      </c>
      <c r="F152" s="146"/>
      <c r="G152" s="153">
        <f t="shared" si="3"/>
        <v>0</v>
      </c>
      <c r="H152" s="123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3"/>
      <c r="T152" s="123"/>
      <c r="U152" s="123"/>
      <c r="V152" s="123"/>
      <c r="W152" s="123"/>
      <c r="X152" s="123"/>
      <c r="Y152" s="123"/>
      <c r="Z152" s="123"/>
      <c r="AA152" s="123"/>
      <c r="AB152" s="123"/>
      <c r="AC152" s="123"/>
      <c r="AD152" s="123"/>
      <c r="AE152" s="123"/>
      <c r="AF152" s="123"/>
    </row>
    <row r="153" spans="1:32" outlineLevel="1" x14ac:dyDescent="0.2">
      <c r="A153" s="148">
        <v>112</v>
      </c>
      <c r="B153" s="143" t="s">
        <v>318</v>
      </c>
      <c r="C153" s="155" t="s">
        <v>208</v>
      </c>
      <c r="D153" s="144" t="s">
        <v>209</v>
      </c>
      <c r="E153" s="145">
        <v>8</v>
      </c>
      <c r="F153" s="146"/>
      <c r="G153" s="153">
        <f t="shared" si="3"/>
        <v>0</v>
      </c>
      <c r="H153" s="123"/>
      <c r="I153" s="123"/>
      <c r="J153" s="123"/>
      <c r="K153" s="123"/>
      <c r="L153" s="123"/>
      <c r="M153" s="123"/>
      <c r="N153" s="123"/>
      <c r="O153" s="123"/>
      <c r="P153" s="123"/>
      <c r="Q153" s="123"/>
      <c r="R153" s="123"/>
      <c r="S153" s="123"/>
      <c r="T153" s="123"/>
      <c r="U153" s="123"/>
      <c r="V153" s="123"/>
      <c r="W153" s="123"/>
      <c r="X153" s="123"/>
      <c r="Y153" s="123"/>
      <c r="Z153" s="123"/>
      <c r="AA153" s="123"/>
      <c r="AB153" s="123"/>
      <c r="AC153" s="123"/>
      <c r="AD153" s="123"/>
      <c r="AE153" s="123"/>
      <c r="AF153" s="123"/>
    </row>
    <row r="154" spans="1:32" outlineLevel="1" x14ac:dyDescent="0.2">
      <c r="A154" s="148">
        <v>113</v>
      </c>
      <c r="B154" s="143" t="s">
        <v>319</v>
      </c>
      <c r="C154" s="155" t="s">
        <v>210</v>
      </c>
      <c r="D154" s="144" t="s">
        <v>209</v>
      </c>
      <c r="E154" s="145">
        <v>8</v>
      </c>
      <c r="F154" s="146"/>
      <c r="G154" s="153">
        <f t="shared" si="3"/>
        <v>0</v>
      </c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3"/>
      <c r="V154" s="123"/>
      <c r="W154" s="123"/>
      <c r="X154" s="123"/>
      <c r="Y154" s="123"/>
      <c r="Z154" s="123"/>
      <c r="AA154" s="123"/>
      <c r="AB154" s="123"/>
      <c r="AC154" s="123"/>
      <c r="AD154" s="123"/>
      <c r="AE154" s="123"/>
      <c r="AF154" s="123"/>
    </row>
    <row r="155" spans="1:32" x14ac:dyDescent="0.2">
      <c r="A155" s="3"/>
      <c r="B155" s="4"/>
      <c r="C155" s="158"/>
      <c r="D155" s="6"/>
      <c r="E155" s="3"/>
      <c r="F155" s="3"/>
      <c r="G155" s="3"/>
    </row>
    <row r="156" spans="1:32" x14ac:dyDescent="0.2">
      <c r="A156" s="126"/>
      <c r="B156" s="127" t="s">
        <v>29</v>
      </c>
      <c r="C156" s="159"/>
      <c r="D156" s="128"/>
      <c r="E156" s="129"/>
      <c r="F156" s="129"/>
      <c r="G156" s="141">
        <f>G8+G22+G27+G44+G48+G57+G71+G92+G125+G132</f>
        <v>0</v>
      </c>
    </row>
    <row r="157" spans="1:32" x14ac:dyDescent="0.2">
      <c r="A157" s="3"/>
      <c r="B157" s="4"/>
      <c r="C157" s="158"/>
      <c r="D157" s="6"/>
      <c r="E157" s="3"/>
      <c r="F157" s="3"/>
      <c r="G157" s="3"/>
    </row>
    <row r="158" spans="1:32" x14ac:dyDescent="0.2">
      <c r="A158" s="3"/>
      <c r="B158" s="4"/>
      <c r="C158" s="158"/>
      <c r="D158" s="6"/>
      <c r="E158" s="3"/>
      <c r="F158" s="3"/>
      <c r="G158" s="3"/>
    </row>
    <row r="159" spans="1:32" x14ac:dyDescent="0.2">
      <c r="A159" s="241" t="s">
        <v>146</v>
      </c>
      <c r="B159" s="241"/>
      <c r="C159" s="242"/>
      <c r="D159" s="6"/>
      <c r="E159" s="3"/>
      <c r="F159" s="3"/>
      <c r="G159" s="3"/>
    </row>
    <row r="160" spans="1:32" x14ac:dyDescent="0.2">
      <c r="A160" s="222"/>
      <c r="B160" s="223"/>
      <c r="C160" s="224"/>
      <c r="D160" s="223"/>
      <c r="E160" s="223"/>
      <c r="F160" s="223"/>
      <c r="G160" s="225"/>
    </row>
    <row r="161" spans="1:7" x14ac:dyDescent="0.2">
      <c r="A161" s="226"/>
      <c r="B161" s="227"/>
      <c r="C161" s="228"/>
      <c r="D161" s="227"/>
      <c r="E161" s="227"/>
      <c r="F161" s="227"/>
      <c r="G161" s="229"/>
    </row>
    <row r="162" spans="1:7" x14ac:dyDescent="0.2">
      <c r="A162" s="226"/>
      <c r="B162" s="227"/>
      <c r="C162" s="228"/>
      <c r="D162" s="227"/>
      <c r="E162" s="227"/>
      <c r="F162" s="227"/>
      <c r="G162" s="229"/>
    </row>
    <row r="163" spans="1:7" x14ac:dyDescent="0.2">
      <c r="A163" s="226"/>
      <c r="B163" s="227"/>
      <c r="C163" s="228"/>
      <c r="D163" s="227"/>
      <c r="E163" s="227"/>
      <c r="F163" s="227"/>
      <c r="G163" s="229"/>
    </row>
    <row r="164" spans="1:7" x14ac:dyDescent="0.2">
      <c r="A164" s="230"/>
      <c r="B164" s="231"/>
      <c r="C164" s="232"/>
      <c r="D164" s="231"/>
      <c r="E164" s="231"/>
      <c r="F164" s="231"/>
      <c r="G164" s="233"/>
    </row>
    <row r="165" spans="1:7" x14ac:dyDescent="0.2">
      <c r="A165" s="3"/>
      <c r="B165" s="4"/>
      <c r="C165" s="158"/>
      <c r="D165" s="6"/>
      <c r="E165" s="3"/>
      <c r="F165" s="3"/>
      <c r="G165" s="3"/>
    </row>
    <row r="166" spans="1:7" x14ac:dyDescent="0.2">
      <c r="C166" s="160"/>
      <c r="D166" s="10"/>
    </row>
    <row r="167" spans="1:7" x14ac:dyDescent="0.2">
      <c r="D167" s="10"/>
    </row>
    <row r="168" spans="1:7" x14ac:dyDescent="0.2">
      <c r="D168" s="10"/>
    </row>
    <row r="169" spans="1:7" x14ac:dyDescent="0.2">
      <c r="D169" s="10"/>
    </row>
    <row r="170" spans="1:7" x14ac:dyDescent="0.2">
      <c r="D170" s="10"/>
    </row>
    <row r="171" spans="1:7" x14ac:dyDescent="0.2">
      <c r="D171" s="10"/>
    </row>
    <row r="172" spans="1:7" x14ac:dyDescent="0.2">
      <c r="D172" s="10"/>
    </row>
    <row r="173" spans="1:7" x14ac:dyDescent="0.2">
      <c r="D173" s="10"/>
    </row>
    <row r="174" spans="1:7" x14ac:dyDescent="0.2">
      <c r="D174" s="10"/>
    </row>
    <row r="175" spans="1:7" x14ac:dyDescent="0.2">
      <c r="D175" s="10"/>
    </row>
    <row r="176" spans="1:7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  <row r="5015" spans="4:4" x14ac:dyDescent="0.2">
      <c r="D5015" s="10"/>
    </row>
    <row r="5016" spans="4:4" x14ac:dyDescent="0.2">
      <c r="D5016" s="10"/>
    </row>
    <row r="5017" spans="4:4" x14ac:dyDescent="0.2">
      <c r="D5017" s="10"/>
    </row>
    <row r="5018" spans="4:4" x14ac:dyDescent="0.2">
      <c r="D5018" s="10"/>
    </row>
    <row r="5019" spans="4:4" x14ac:dyDescent="0.2">
      <c r="D5019" s="10"/>
    </row>
    <row r="5020" spans="4:4" x14ac:dyDescent="0.2">
      <c r="D5020" s="10"/>
    </row>
    <row r="5021" spans="4:4" x14ac:dyDescent="0.2">
      <c r="D5021" s="10"/>
    </row>
    <row r="5022" spans="4:4" x14ac:dyDescent="0.2">
      <c r="D5022" s="10"/>
    </row>
    <row r="5023" spans="4:4" x14ac:dyDescent="0.2">
      <c r="D5023" s="10"/>
    </row>
    <row r="5024" spans="4:4" x14ac:dyDescent="0.2">
      <c r="D5024" s="10"/>
    </row>
    <row r="5025" spans="4:4" x14ac:dyDescent="0.2">
      <c r="D5025" s="10"/>
    </row>
    <row r="5026" spans="4:4" x14ac:dyDescent="0.2">
      <c r="D5026" s="10"/>
    </row>
    <row r="5027" spans="4:4" x14ac:dyDescent="0.2">
      <c r="D5027" s="10"/>
    </row>
    <row r="5028" spans="4:4" x14ac:dyDescent="0.2">
      <c r="D5028" s="10"/>
    </row>
    <row r="5029" spans="4:4" x14ac:dyDescent="0.2">
      <c r="D5029" s="10"/>
    </row>
    <row r="5030" spans="4:4" x14ac:dyDescent="0.2">
      <c r="D5030" s="10"/>
    </row>
    <row r="5031" spans="4:4" x14ac:dyDescent="0.2">
      <c r="D5031" s="10"/>
    </row>
    <row r="5032" spans="4:4" x14ac:dyDescent="0.2">
      <c r="D5032" s="10"/>
    </row>
    <row r="5033" spans="4:4" x14ac:dyDescent="0.2">
      <c r="D5033" s="10"/>
    </row>
    <row r="5034" spans="4:4" x14ac:dyDescent="0.2">
      <c r="D5034" s="10"/>
    </row>
    <row r="5035" spans="4:4" x14ac:dyDescent="0.2">
      <c r="D5035" s="10"/>
    </row>
    <row r="5036" spans="4:4" x14ac:dyDescent="0.2">
      <c r="D5036" s="10"/>
    </row>
    <row r="5037" spans="4:4" x14ac:dyDescent="0.2">
      <c r="D5037" s="10"/>
    </row>
    <row r="5038" spans="4:4" x14ac:dyDescent="0.2">
      <c r="D5038" s="10"/>
    </row>
    <row r="5039" spans="4:4" x14ac:dyDescent="0.2">
      <c r="D5039" s="10"/>
    </row>
    <row r="5040" spans="4:4" x14ac:dyDescent="0.2">
      <c r="D5040" s="10"/>
    </row>
    <row r="5041" spans="4:4" x14ac:dyDescent="0.2">
      <c r="D5041" s="10"/>
    </row>
    <row r="5042" spans="4:4" x14ac:dyDescent="0.2">
      <c r="D5042" s="10"/>
    </row>
    <row r="5043" spans="4:4" x14ac:dyDescent="0.2">
      <c r="D5043" s="10"/>
    </row>
    <row r="5044" spans="4:4" x14ac:dyDescent="0.2">
      <c r="D5044" s="10"/>
    </row>
    <row r="5045" spans="4:4" x14ac:dyDescent="0.2">
      <c r="D5045" s="10"/>
    </row>
    <row r="5046" spans="4:4" x14ac:dyDescent="0.2">
      <c r="D5046" s="10"/>
    </row>
    <row r="5047" spans="4:4" x14ac:dyDescent="0.2">
      <c r="D5047" s="10"/>
    </row>
    <row r="5048" spans="4:4" x14ac:dyDescent="0.2">
      <c r="D5048" s="10"/>
    </row>
    <row r="5049" spans="4:4" x14ac:dyDescent="0.2">
      <c r="D5049" s="10"/>
    </row>
    <row r="5050" spans="4:4" x14ac:dyDescent="0.2">
      <c r="D5050" s="10"/>
    </row>
    <row r="5051" spans="4:4" x14ac:dyDescent="0.2">
      <c r="D5051" s="10"/>
    </row>
    <row r="5052" spans="4:4" x14ac:dyDescent="0.2">
      <c r="D5052" s="10"/>
    </row>
    <row r="5053" spans="4:4" x14ac:dyDescent="0.2">
      <c r="D5053" s="10"/>
    </row>
    <row r="5054" spans="4:4" x14ac:dyDescent="0.2">
      <c r="D5054" s="10"/>
    </row>
    <row r="5055" spans="4:4" x14ac:dyDescent="0.2">
      <c r="D5055" s="10"/>
    </row>
    <row r="5056" spans="4:4" x14ac:dyDescent="0.2">
      <c r="D5056" s="10"/>
    </row>
    <row r="5057" spans="4:4" x14ac:dyDescent="0.2">
      <c r="D5057" s="10"/>
    </row>
    <row r="5058" spans="4:4" x14ac:dyDescent="0.2">
      <c r="D5058" s="10"/>
    </row>
    <row r="5059" spans="4:4" x14ac:dyDescent="0.2">
      <c r="D5059" s="10"/>
    </row>
    <row r="5060" spans="4:4" x14ac:dyDescent="0.2">
      <c r="D5060" s="10"/>
    </row>
    <row r="5061" spans="4:4" x14ac:dyDescent="0.2">
      <c r="D5061" s="10"/>
    </row>
    <row r="5062" spans="4:4" x14ac:dyDescent="0.2">
      <c r="D5062" s="10"/>
    </row>
    <row r="5063" spans="4:4" x14ac:dyDescent="0.2">
      <c r="D5063" s="10"/>
    </row>
    <row r="5064" spans="4:4" x14ac:dyDescent="0.2">
      <c r="D5064" s="10"/>
    </row>
    <row r="5065" spans="4:4" x14ac:dyDescent="0.2">
      <c r="D5065" s="10"/>
    </row>
    <row r="5066" spans="4:4" x14ac:dyDescent="0.2">
      <c r="D5066" s="10"/>
    </row>
    <row r="5067" spans="4:4" x14ac:dyDescent="0.2">
      <c r="D5067" s="10"/>
    </row>
    <row r="5068" spans="4:4" x14ac:dyDescent="0.2">
      <c r="D5068" s="10"/>
    </row>
    <row r="5069" spans="4:4" x14ac:dyDescent="0.2">
      <c r="D5069" s="10"/>
    </row>
    <row r="5070" spans="4:4" x14ac:dyDescent="0.2">
      <c r="D5070" s="10"/>
    </row>
    <row r="5071" spans="4:4" x14ac:dyDescent="0.2">
      <c r="D5071" s="10"/>
    </row>
    <row r="5072" spans="4:4" x14ac:dyDescent="0.2">
      <c r="D5072" s="10"/>
    </row>
    <row r="5073" spans="4:4" x14ac:dyDescent="0.2">
      <c r="D5073" s="10"/>
    </row>
    <row r="5074" spans="4:4" x14ac:dyDescent="0.2">
      <c r="D5074" s="10"/>
    </row>
    <row r="5075" spans="4:4" x14ac:dyDescent="0.2">
      <c r="D5075" s="10"/>
    </row>
    <row r="5076" spans="4:4" x14ac:dyDescent="0.2">
      <c r="D5076" s="10"/>
    </row>
    <row r="5077" spans="4:4" x14ac:dyDescent="0.2">
      <c r="D5077" s="10"/>
    </row>
    <row r="5078" spans="4:4" x14ac:dyDescent="0.2">
      <c r="D5078" s="10"/>
    </row>
    <row r="5079" spans="4:4" x14ac:dyDescent="0.2">
      <c r="D5079" s="10"/>
    </row>
    <row r="5080" spans="4:4" x14ac:dyDescent="0.2">
      <c r="D5080" s="10"/>
    </row>
    <row r="5081" spans="4:4" x14ac:dyDescent="0.2">
      <c r="D5081" s="10"/>
    </row>
    <row r="5082" spans="4:4" x14ac:dyDescent="0.2">
      <c r="D5082" s="10"/>
    </row>
    <row r="5083" spans="4:4" x14ac:dyDescent="0.2">
      <c r="D5083" s="10"/>
    </row>
    <row r="5084" spans="4:4" x14ac:dyDescent="0.2">
      <c r="D5084" s="10"/>
    </row>
    <row r="5085" spans="4:4" x14ac:dyDescent="0.2">
      <c r="D5085" s="10"/>
    </row>
    <row r="5086" spans="4:4" x14ac:dyDescent="0.2">
      <c r="D5086" s="10"/>
    </row>
    <row r="5087" spans="4:4" x14ac:dyDescent="0.2">
      <c r="D5087" s="10"/>
    </row>
    <row r="5088" spans="4:4" x14ac:dyDescent="0.2">
      <c r="D5088" s="10"/>
    </row>
    <row r="5089" spans="4:4" x14ac:dyDescent="0.2">
      <c r="D5089" s="10"/>
    </row>
  </sheetData>
  <mergeCells count="6">
    <mergeCell ref="A160:G164"/>
    <mergeCell ref="A1:G1"/>
    <mergeCell ref="C2:G2"/>
    <mergeCell ref="C3:G3"/>
    <mergeCell ref="C4:G4"/>
    <mergeCell ref="A159:C159"/>
  </mergeCells>
  <phoneticPr fontId="19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rowBreaks count="1" manualBreakCount="1">
    <brk id="124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02 01 Pol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David Zuska</cp:lastModifiedBy>
  <cp:lastPrinted>2023-04-24T11:47:23Z</cp:lastPrinted>
  <dcterms:created xsi:type="dcterms:W3CDTF">2009-04-08T07:15:50Z</dcterms:created>
  <dcterms:modified xsi:type="dcterms:W3CDTF">2023-05-10T07:23:50Z</dcterms:modified>
</cp:coreProperties>
</file>